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9F71"/>
  <workbookPr/>
  <bookViews>
    <workbookView xWindow="32760" yWindow="32760" windowWidth="21570" windowHeight="8865" activeTab="0"/>
  </bookViews>
  <sheets>
    <sheet name="rebricek" sheetId="1" r:id="rId1"/>
    <sheet name="VzPu PT" sheetId="2" r:id="rId2"/>
    <sheet name="VzPi PT" sheetId="3" r:id="rId3"/>
    <sheet name="data  Vzpi" sheetId="4" r:id="rId4"/>
    <sheet name="data  Vzpu" sheetId="5" r:id="rId5"/>
  </sheets>
  <definedNames/>
  <calcPr fullCalcOnLoad="1"/>
  <pivotCaches>
    <pivotCache cacheId="4" r:id="rId6"/>
    <pivotCache cacheId="5" r:id="rId7"/>
  </pivotCaches>
</workbook>
</file>

<file path=xl/sharedStrings.xml><?xml version="1.0" encoding="utf-8"?>
<sst xmlns="http://schemas.openxmlformats.org/spreadsheetml/2006/main" count="1128" uniqueCount="232">
  <si>
    <t>meno</t>
  </si>
  <si>
    <t>ročník</t>
  </si>
  <si>
    <t>klub</t>
  </si>
  <si>
    <t>Mlynarčík Peter</t>
  </si>
  <si>
    <t>RD SNV</t>
  </si>
  <si>
    <t>Bernát Emil</t>
  </si>
  <si>
    <t>ŠSKP Skalica</t>
  </si>
  <si>
    <t>Švaňa František</t>
  </si>
  <si>
    <t>ŠKP Bratislava</t>
  </si>
  <si>
    <t>Adamy Ľubomír</t>
  </si>
  <si>
    <t>Karel Vladimír</t>
  </si>
  <si>
    <t>Nemec Rudolf</t>
  </si>
  <si>
    <t>BA DD</t>
  </si>
  <si>
    <t>Maglocký Michal</t>
  </si>
  <si>
    <t>Némethy Peter</t>
  </si>
  <si>
    <t>Múdry Vladimír</t>
  </si>
  <si>
    <t>ŠSK Gajary</t>
  </si>
  <si>
    <t>Argaláš Ladislav</t>
  </si>
  <si>
    <t>Hornáček Miroslav</t>
  </si>
  <si>
    <t>Košťal Karol</t>
  </si>
  <si>
    <t>Mojmírovce</t>
  </si>
  <si>
    <t>Košťál Jozef</t>
  </si>
  <si>
    <t>Chobodický Boris</t>
  </si>
  <si>
    <t>Slovnaft BA</t>
  </si>
  <si>
    <t>Žiar n/H</t>
  </si>
  <si>
    <t>Richter Ferdinand</t>
  </si>
  <si>
    <t>Ihring Karol</t>
  </si>
  <si>
    <t>MŠSK Žiar n/H</t>
  </si>
  <si>
    <t>Grúber Marián</t>
  </si>
  <si>
    <t>Danaj František</t>
  </si>
  <si>
    <t>Lietavec František</t>
  </si>
  <si>
    <t>Burian Rostislav</t>
  </si>
  <si>
    <t>Urpín BB</t>
  </si>
  <si>
    <t>Valvoda Josef</t>
  </si>
  <si>
    <t>ŠSKm Martin</t>
  </si>
  <si>
    <t>Kučo Pavol</t>
  </si>
  <si>
    <t>Gábor Branislav</t>
  </si>
  <si>
    <t>LIAZ VK</t>
  </si>
  <si>
    <t>Mikláš Igor</t>
  </si>
  <si>
    <t>Šaľa</t>
  </si>
  <si>
    <t>Tomaškin Pavel</t>
  </si>
  <si>
    <t>Príbelce</t>
  </si>
  <si>
    <t>Čech Libor</t>
  </si>
  <si>
    <t>ŠKP Martin</t>
  </si>
  <si>
    <t>Lipták Ondrej</t>
  </si>
  <si>
    <t>Lacký Antonín</t>
  </si>
  <si>
    <t>Valašík Jozef</t>
  </si>
  <si>
    <t>Hanák Dionýz</t>
  </si>
  <si>
    <t>vek</t>
  </si>
  <si>
    <t>Zsiga Eduard</t>
  </si>
  <si>
    <t>Strieborník ZS</t>
  </si>
  <si>
    <t>Bačiak Ladislav</t>
  </si>
  <si>
    <t>Varga Jozef</t>
  </si>
  <si>
    <t>Halmo Miloš</t>
  </si>
  <si>
    <t>Chrabrany</t>
  </si>
  <si>
    <t>Hoffman Jozef</t>
  </si>
  <si>
    <t>Bublák Dušan</t>
  </si>
  <si>
    <t>Handlová</t>
  </si>
  <si>
    <t>Knápek Jozef</t>
  </si>
  <si>
    <t>Páleš Jozef</t>
  </si>
  <si>
    <t>Silný Stanislav</t>
  </si>
  <si>
    <t>Babala Stanislav</t>
  </si>
  <si>
    <t>Parkáni Jaroslav</t>
  </si>
  <si>
    <t>Perina Ľuboš</t>
  </si>
  <si>
    <t>Soška Jaroslav</t>
  </si>
  <si>
    <t>Hvizdák Emil</t>
  </si>
  <si>
    <t>Výboh Ján</t>
  </si>
  <si>
    <t>Bacher Marián</t>
  </si>
  <si>
    <t>Solivar Prešov</t>
  </si>
  <si>
    <t>Stromp Gabriel</t>
  </si>
  <si>
    <t>Pícha Edmund</t>
  </si>
  <si>
    <t>Ďordík Pavol</t>
  </si>
  <si>
    <t>ŠKP Košice</t>
  </si>
  <si>
    <t>Vargoško Jozef</t>
  </si>
  <si>
    <t>Margecany</t>
  </si>
  <si>
    <t>Šar. Michaľany</t>
  </si>
  <si>
    <t>Bučák Marián</t>
  </si>
  <si>
    <t>Š. Michaľany</t>
  </si>
  <si>
    <t>Déri Marcel</t>
  </si>
  <si>
    <t>Mlynárik Anton</t>
  </si>
  <si>
    <t>Pavlík František</t>
  </si>
  <si>
    <t>SAV BA</t>
  </si>
  <si>
    <t>Rybár Miloslav</t>
  </si>
  <si>
    <t>Fabo Ján</t>
  </si>
  <si>
    <t>Varga Pavol</t>
  </si>
  <si>
    <t>Janošťák Štefan</t>
  </si>
  <si>
    <t>Čaniga Bohumil</t>
  </si>
  <si>
    <t>Žikla Anton</t>
  </si>
  <si>
    <t>Zbehy</t>
  </si>
  <si>
    <t>Horváth Ján</t>
  </si>
  <si>
    <t>Šupín František</t>
  </si>
  <si>
    <t>SWS-BB</t>
  </si>
  <si>
    <t>Preis Ladislav</t>
  </si>
  <si>
    <t>POBYS - P.Bystrica</t>
  </si>
  <si>
    <t>Behrík Daniel</t>
  </si>
  <si>
    <t>Tóth Roman</t>
  </si>
  <si>
    <t>HT - Úľany n/Žitavou</t>
  </si>
  <si>
    <t>Hirländer Jindřich</t>
  </si>
  <si>
    <t>Csente Štefan</t>
  </si>
  <si>
    <t>Martinka Josef</t>
  </si>
  <si>
    <t>Végh Ferdinand</t>
  </si>
  <si>
    <t>Tomášikovo</t>
  </si>
  <si>
    <t>kategória</t>
  </si>
  <si>
    <t>S3 - 70+</t>
  </si>
  <si>
    <t>Vrábel Milan</t>
  </si>
  <si>
    <t>Benke Ondrej</t>
  </si>
  <si>
    <t>Terem Milan</t>
  </si>
  <si>
    <t>Gáll Igor</t>
  </si>
  <si>
    <t>Nové Mesto n/Váhom</t>
  </si>
  <si>
    <t>Líška Ján</t>
  </si>
  <si>
    <t>Domaniža</t>
  </si>
  <si>
    <t>Dziak Jozef</t>
  </si>
  <si>
    <t>Ondko Anton</t>
  </si>
  <si>
    <t>Imrichová Slávka</t>
  </si>
  <si>
    <t>Podhradová KE</t>
  </si>
  <si>
    <t>kategória 1</t>
  </si>
  <si>
    <t>priemer 3</t>
  </si>
  <si>
    <t>KE</t>
  </si>
  <si>
    <t>Matúška Martin</t>
  </si>
  <si>
    <t>Spiesz Peter</t>
  </si>
  <si>
    <t>Mikuš Luboš</t>
  </si>
  <si>
    <t>Martinovič Milan</t>
  </si>
  <si>
    <t>Šramek Tomáš</t>
  </si>
  <si>
    <t>S1 - pod 60</t>
  </si>
  <si>
    <t>S2 - 60+</t>
  </si>
  <si>
    <t>MSR</t>
  </si>
  <si>
    <t>počet štartujúcich</t>
  </si>
  <si>
    <t xml:space="preserve">najvyšší </t>
  </si>
  <si>
    <t>výsledok</t>
  </si>
  <si>
    <t>počet</t>
  </si>
  <si>
    <t>štartov</t>
  </si>
  <si>
    <t>SSZ</t>
  </si>
  <si>
    <t xml:space="preserve">ISSF </t>
  </si>
  <si>
    <t>M1 - 45-54</t>
  </si>
  <si>
    <t>M2 - 55-64</t>
  </si>
  <si>
    <t>M3 - 65-69</t>
  </si>
  <si>
    <t>M4 - 70-74</t>
  </si>
  <si>
    <t>Šaľa Extraliga</t>
  </si>
  <si>
    <t>Košice Extraliga</t>
  </si>
  <si>
    <t>M5 - 75+</t>
  </si>
  <si>
    <t>Buberník Štefan</t>
  </si>
  <si>
    <t>PARDINI SK</t>
  </si>
  <si>
    <t>Gál Vladimír</t>
  </si>
  <si>
    <t>FÉNIX - Nitra</t>
  </si>
  <si>
    <t>Tomaškin Ján</t>
  </si>
  <si>
    <t>Radačovská Oľga</t>
  </si>
  <si>
    <t>W2 - 55-64</t>
  </si>
  <si>
    <t>Novák Milan</t>
  </si>
  <si>
    <t>Flaška Jaroslav</t>
  </si>
  <si>
    <t>Košút Peter</t>
  </si>
  <si>
    <t>Kamanová</t>
  </si>
  <si>
    <t>Patrovič Ľuboslav</t>
  </si>
  <si>
    <t>Smetana Radek</t>
  </si>
  <si>
    <t>Marek Ján</t>
  </si>
  <si>
    <t>Vymyslický Pavol</t>
  </si>
  <si>
    <t>BETA77-Holíč</t>
  </si>
  <si>
    <t>Barbuš Dušan</t>
  </si>
  <si>
    <t>Végh Zoltán</t>
  </si>
  <si>
    <r>
      <t>F</t>
    </r>
    <r>
      <rPr>
        <sz val="11"/>
        <color indexed="8"/>
        <rFont val="Calibri"/>
        <family val="2"/>
      </rPr>
      <t>ördös Tibor</t>
    </r>
  </si>
  <si>
    <t>Kolárovo</t>
  </si>
  <si>
    <t>Matulová Štefánia</t>
  </si>
  <si>
    <t>Jahvodková Iveta</t>
  </si>
  <si>
    <t>Vištuk</t>
  </si>
  <si>
    <t>priemer</t>
  </si>
  <si>
    <t>všetky</t>
  </si>
  <si>
    <t>október</t>
  </si>
  <si>
    <t>najvyšší</t>
  </si>
  <si>
    <t>november</t>
  </si>
  <si>
    <t xml:space="preserve">2. najvyšší </t>
  </si>
  <si>
    <t xml:space="preserve">3. najvyšší </t>
  </si>
  <si>
    <t>M/Ž</t>
  </si>
  <si>
    <t>M</t>
  </si>
  <si>
    <t>Ž</t>
  </si>
  <si>
    <t>nar.</t>
  </si>
  <si>
    <t>priezvisko</t>
  </si>
  <si>
    <t>Data</t>
  </si>
  <si>
    <t>(Multiple Items)</t>
  </si>
  <si>
    <t>Fördös Tibor</t>
  </si>
  <si>
    <t>Nemečková Monika</t>
  </si>
  <si>
    <t>Láska Róbert</t>
  </si>
  <si>
    <t>Trnka Dušan</t>
  </si>
  <si>
    <t>Liptai František</t>
  </si>
  <si>
    <t>Medveď Ján</t>
  </si>
  <si>
    <t>MŠK-Brezno</t>
  </si>
  <si>
    <t>Engel Ulrich</t>
  </si>
  <si>
    <t>Banská Štiavnica</t>
  </si>
  <si>
    <t>W1 - 45-54</t>
  </si>
  <si>
    <t>Pekár Pavel</t>
  </si>
  <si>
    <t>Husár Milan</t>
  </si>
  <si>
    <t>Púchov</t>
  </si>
  <si>
    <t>Rozina Aurélius</t>
  </si>
  <si>
    <t>Pavlík Jozef</t>
  </si>
  <si>
    <t>Grúberová Marianna</t>
  </si>
  <si>
    <t>Miklášová Jana</t>
  </si>
  <si>
    <r>
      <t>Kh</t>
    </r>
    <r>
      <rPr>
        <sz val="11"/>
        <color indexed="8"/>
        <rFont val="Calibri"/>
        <family val="2"/>
      </rPr>
      <t>ü</t>
    </r>
    <r>
      <rPr>
        <sz val="11"/>
        <color theme="1"/>
        <rFont val="Calibri"/>
        <family val="2"/>
      </rPr>
      <t>ebachová Martina</t>
    </r>
  </si>
  <si>
    <t>Humená Mária</t>
  </si>
  <si>
    <t>W4 - 70-74</t>
  </si>
  <si>
    <t>najnižší</t>
  </si>
  <si>
    <t xml:space="preserve">najnižší </t>
  </si>
  <si>
    <t>december</t>
  </si>
  <si>
    <t>január</t>
  </si>
  <si>
    <t>február</t>
  </si>
  <si>
    <t>marec</t>
  </si>
  <si>
    <t>MAX október</t>
  </si>
  <si>
    <t>Priemer na MSR</t>
  </si>
  <si>
    <t>Priemer zo všetkých</t>
  </si>
  <si>
    <t>Khüebachová Martina</t>
  </si>
  <si>
    <t>môžete použiť filter</t>
  </si>
  <si>
    <t>Por.</t>
  </si>
  <si>
    <t>Priebežný rebríček kvalifikácie na MSR 2020 zo vzduchových zbraní v seniorskych kategóriach zo vzduchovej pištole - seniorky</t>
  </si>
  <si>
    <t>Priebežný rebríček kvalifikácie na MSR 2020 zo vzduchových zbraní v seniorskych kategóriach zo vzduchovej pištole - seniori</t>
  </si>
  <si>
    <t>Priebežný rebríček kvalifikácie na MSR 2020 zo vzduchových zbraní v seniorskych kategóriach zo vzduchovej puške - seniori</t>
  </si>
  <si>
    <t>Priebežný rebríček kvalifikácie na MSR 2020 zo vzduchových zbraní v seniorskych kategóriach zo vzduchovej puške - seniorky</t>
  </si>
  <si>
    <t>Marcinka Juraj</t>
  </si>
  <si>
    <t>Laca Jozef</t>
  </si>
  <si>
    <t>Ligová Viera</t>
  </si>
  <si>
    <t>Helerová Alena</t>
  </si>
  <si>
    <t>Sedláčiková Emília</t>
  </si>
  <si>
    <t>Mlynarčíková Soňa</t>
  </si>
  <si>
    <t>Záňová Dagmar</t>
  </si>
  <si>
    <t>Priebežný neoficiálny rebríček na MSR 2020 VzPu40 Seniori v sezóne 2019/2020 ku dňu 17. 11. 2019  z kvalifikačných pretekov</t>
  </si>
  <si>
    <t>narodený</t>
  </si>
  <si>
    <t>priemer na MSR</t>
  </si>
  <si>
    <t>MAX sezóny</t>
  </si>
  <si>
    <t>MIN sezóny</t>
  </si>
  <si>
    <t>progres</t>
  </si>
  <si>
    <t>sezóny</t>
  </si>
  <si>
    <t>výkyv sezóny</t>
  </si>
  <si>
    <t>priemer zo všetkých</t>
  </si>
  <si>
    <t>MAX november</t>
  </si>
  <si>
    <t>Priebežný neoficiálny rebríček na MSR 2020 VzPi40 Seniori v sezóne 2019/2020 ku dňu 17. 11. 2019  z kvalifikačných pretekov</t>
  </si>
  <si>
    <t>narodená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</si>
</sst>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d\.\ mmmm\ yyyy"/>
    <numFmt numFmtId="165" formatCode="[$-41B]d/mmm/yyyy;@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7" borderId="10" xfId="0" applyFill="1" applyBorder="1" applyAlignment="1">
      <alignment/>
    </xf>
    <xf numFmtId="2" fontId="0" fillId="5" borderId="10" xfId="0" applyNumberFormat="1" applyFill="1" applyBorder="1" applyAlignment="1">
      <alignment/>
    </xf>
    <xf numFmtId="166" fontId="0" fillId="6" borderId="10" xfId="0" applyNumberFormat="1" applyFill="1" applyBorder="1" applyAlignment="1">
      <alignment/>
    </xf>
    <xf numFmtId="166" fontId="0" fillId="7" borderId="10" xfId="0" applyNumberFormat="1" applyFill="1" applyBorder="1" applyAlignment="1">
      <alignment/>
    </xf>
    <xf numFmtId="166" fontId="0" fillId="5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7" borderId="1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" fontId="0" fillId="0" borderId="0" xfId="0" applyNumberFormat="1" applyBorder="1" applyAlignment="1">
      <alignment/>
    </xf>
    <xf numFmtId="1" fontId="20" fillId="5" borderId="1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166" fontId="0" fillId="0" borderId="0" xfId="0" applyNumberFormat="1" applyAlignment="1">
      <alignment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24" xfId="0" applyNumberFormat="1" applyBorder="1" applyAlignment="1">
      <alignment/>
    </xf>
    <xf numFmtId="166" fontId="0" fillId="0" borderId="26" xfId="0" applyNumberFormat="1" applyBorder="1" applyAlignment="1">
      <alignment/>
    </xf>
    <xf numFmtId="166" fontId="0" fillId="0" borderId="27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numFmt numFmtId="166" formatCode="0.0"/>
      <border/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  <dxf>
      <numFmt numFmtId="1" formatCode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AI65536" sheet="data  Vzpi"/>
  </cacheSource>
  <cacheFields count="35">
    <cacheField name="priezvisko">
      <sharedItems containsBlank="1" containsMixedTypes="0" count="99">
        <s v="meno"/>
        <s v="Adamy Ľubomír"/>
        <s v="Argaláš Ladislav"/>
        <s v="Babala Stanislav"/>
        <s v="Bačiak Ladislav"/>
        <s v="Bacher Marián"/>
        <s v="Behrík Daniel"/>
        <s v="Benke Ondrej"/>
        <s v="Bernát Emil"/>
        <s v="Buberník Štefan"/>
        <s v="Bublák Dušan"/>
        <s v="Bučák Marián"/>
        <s v="Burian Rostislav"/>
        <s v="Csente Štefan"/>
        <s v="Čaniga Bohumil"/>
        <s v="Čech Libor"/>
        <s v="Danaj František"/>
        <s v="Déri Marcel"/>
        <s v="Ďordík Pavol"/>
        <s v="Dziak Jozef"/>
        <s v="Fabo Ján"/>
        <s v="Gábor Branislav"/>
        <s v="Gál Vladimír"/>
        <s v="Gáll Igor"/>
        <s v="Grúber Marián"/>
        <s v="Halmo Miloš"/>
        <s v="Hanák Dionýz"/>
        <s v="Hirländer Jindřich"/>
        <s v="Hoffman Jozef"/>
        <s v="Hornáček Miroslav"/>
        <s v="Horváth Ján"/>
        <s v="Husár Milan"/>
        <s v="Hvizdák Emil"/>
        <s v="Chobodický Boris"/>
        <s v="Ihring Karol"/>
        <s v="Imrichová Slávka"/>
        <s v="Janošťák Štefan"/>
        <s v="Karel Vladimír"/>
        <s v="Knápek Jozef"/>
        <s v="Košťál Jozef"/>
        <s v="Košťal Karol"/>
        <s v="Košút Peter"/>
        <s v="Kučo Pavol"/>
        <s v="Lacký Antonín"/>
        <s v="Lietavec František"/>
        <s v="Lipták Ondrej"/>
        <s v="Líška Ján"/>
        <s v="Maglocký Michal"/>
        <s v="Martinka Josef"/>
        <s v="Martinovič Milan"/>
        <s v="Matúška Martin"/>
        <s v="Mikláš Igor"/>
        <s v="Mikuš Luboš"/>
        <s v="Mlynarčík Peter"/>
        <s v="Mlynárik Anton"/>
        <s v="Múdry Vladimír"/>
        <s v="Nemec Rudolf"/>
        <s v="Némethy Peter"/>
        <s v="Ondko Anton"/>
        <s v="Páleš Jozef"/>
        <s v="Parkáni Jaroslav"/>
        <s v="Patrovič Ľuboslav"/>
        <s v="Pavlík František"/>
        <s v="Pavlík Jozef"/>
        <s v="Pekár Pavel"/>
        <s v="Perina Ľuboš"/>
        <s v="Pícha Edmund"/>
        <s v="Preis Ladislav"/>
        <s v="Richter Ferdinand"/>
        <s v="Rozina Aurélius"/>
        <s v="Rybár Miloslav"/>
        <s v="Silný Stanislav"/>
        <s v="Soška Jaroslav"/>
        <s v="Spiesz Peter"/>
        <s v="Stromp Gabriel"/>
        <s v="Šramek Tomáš"/>
        <s v="Šupín František"/>
        <s v="Švaňa František"/>
        <s v="Terem Milan"/>
        <s v="Tomaškin Ján"/>
        <s v="Tomaškin Pavel"/>
        <s v="Tóth Roman"/>
        <s v="Valašík Jozef"/>
        <s v="Valvoda Josef"/>
        <s v="Varga Jozef"/>
        <s v="Varga Pavol"/>
        <s v="Vargoško Jozef"/>
        <s v="Végh Ferdinand"/>
        <s v="Vrábel Milan"/>
        <s v="Výboh Ján"/>
        <s v="Zsiga Eduard"/>
        <s v="Žikla Anton"/>
        <s v="Grúberová Marianna"/>
        <s v="Humená Mária"/>
        <s v="Khüebachová Martina"/>
        <s v="Miklášová Jana"/>
        <s v="Mlynarčíková Soňa"/>
        <s v="Záňová Dagmar"/>
        <m/>
      </sharedItems>
    </cacheField>
    <cacheField name="ročník">
      <sharedItems containsMixedTypes="1" containsNumber="1" containsInteger="1"/>
    </cacheField>
    <cacheField name="vek">
      <sharedItems containsMixedTypes="1" containsNumber="1" containsInteger="1"/>
    </cacheField>
    <cacheField name="M/Ž">
      <sharedItems containsBlank="1" containsMixedTypes="0" count="4">
        <s v="M/Ž"/>
        <s v="M"/>
        <s v="Ž"/>
        <m/>
      </sharedItems>
    </cacheField>
    <cacheField name="ISSF ">
      <sharedItems containsBlank="1" containsMixedTypes="0" count="9">
        <s v="kategória"/>
        <s v="M3 - 65-69"/>
        <s v="M1 - 45-54"/>
        <s v="M2 - 55-64"/>
        <s v="M4 - 70-74"/>
        <s v="M5 - 75+"/>
        <s v="W1 - 45-54"/>
        <s v="W4 - 70-74"/>
        <m/>
      </sharedItems>
    </cacheField>
    <cacheField name="SSZ">
      <sharedItems containsBlank="1" containsMixedTypes="0" count="5">
        <s v="kategória 1"/>
        <s v="S2 - 60+"/>
        <s v="S1 - pod 60"/>
        <s v="S3 - 70+"/>
        <m/>
      </sharedItems>
    </cacheField>
    <cacheField name="klub">
      <sharedItems containsBlank="1" containsMixedTypes="0" count="36">
        <s v="klub"/>
        <s v="ŠSKP Skalica"/>
        <s v="ŠKP Bratislava"/>
        <s v="Šaľa"/>
        <s v="ŠKP Martin"/>
        <s v="Solivar Prešov"/>
        <s v="POBYS - P.Bystrica"/>
        <s v="Handlová"/>
        <s v="PARDINI SK"/>
        <s v="Š. Michaľany"/>
        <s v="MŠSK Žiar n/H"/>
        <s v="Kamanová"/>
        <s v="Podhradová KE"/>
        <s v="ŠKP Košice"/>
        <s v="LIAZ VK"/>
        <s v="FÉNIX - Nitra"/>
        <s v="Nové Mesto n/Váhom"/>
        <s v="Chrabrany"/>
        <s v="BA DD"/>
        <s v="Strieborník ZS"/>
        <s v="Púchov"/>
        <s v="ŠSKm Martin"/>
        <s v="Slovnaft BA"/>
        <s v="Mojmírovce"/>
        <s v="Domaniža"/>
        <s v="RD SNV"/>
        <s v="ŠSK Gajary"/>
        <s v="Príbelce"/>
        <s v="Urpín BB"/>
        <s v="SAV BA"/>
        <s v="SWS-BB"/>
        <s v="HT - Úľany n/Žitavou"/>
        <s v="Margecany"/>
        <s v="Tomášikovo"/>
        <s v="Zbehy"/>
        <m/>
      </sharedItems>
    </cacheField>
    <cacheField name="počet">
      <sharedItems containsBlank="1" containsMixedTypes="1" containsNumber="1" containsInteger="1" count="10">
        <s v="štartov"/>
        <n v="1"/>
        <n v="0"/>
        <n v="2"/>
        <n v="3"/>
        <n v="4"/>
        <n v="5"/>
        <n v="6"/>
        <n v="7"/>
        <m/>
      </sharedItems>
    </cacheField>
    <cacheField name="progres">
      <sharedItems containsMixedTypes="1" containsNumber="1" containsInteger="1"/>
    </cacheField>
    <cacheField name="najnižší ">
      <sharedItems containsMixedTypes="1" containsNumber="1" containsInteger="1"/>
    </cacheField>
    <cacheField name="najvyšší ">
      <sharedItems containsMixedTypes="1" containsNumber="1" containsInteger="1"/>
    </cacheField>
    <cacheField name="2. najvyšší ">
      <sharedItems containsMixedTypes="1" containsNumber="1" containsInteger="1"/>
    </cacheField>
    <cacheField name="3. najvyšší ">
      <sharedItems containsMixedTypes="1" containsNumber="1" containsInteger="1"/>
    </cacheField>
    <cacheField name="okt?ber">
      <sharedItems containsMixedTypes="1" containsNumber="1" containsInteger="1"/>
    </cacheField>
    <cacheField name="november">
      <sharedItems containsMixedTypes="1" containsNumber="1" containsInteger="1"/>
    </cacheField>
    <cacheField name="december">
      <sharedItems containsMixedTypes="0"/>
    </cacheField>
    <cacheField name="janu?r">
      <sharedItems containsMixedTypes="0"/>
    </cacheField>
    <cacheField name="febru?r">
      <sharedItems containsMixedTypes="0"/>
    </cacheField>
    <cacheField name="marec">
      <sharedItems containsMixedTypes="0"/>
    </cacheField>
    <cacheField name="všetky">
      <sharedItems containsMixedTypes="1" containsNumber="1"/>
    </cacheField>
    <cacheField name="MSR">
      <sharedItems containsMixedTypes="1" containsNumber="1"/>
    </cacheField>
    <cacheField name="KE">
      <sharedItems containsDate="1" containsMixedTypes="1"/>
    </cacheField>
    <cacheField name="Pr?belce">
      <sharedItems containsDate="1" containsMixedTypes="1"/>
    </cacheField>
    <cacheField name="Šaľa">
      <sharedItems containsDate="1" containsMixedTypes="1"/>
    </cacheField>
    <cacheField name="Šaľa2">
      <sharedItems containsDate="1" containsMixedTypes="1"/>
    </cacheField>
    <cacheField name="Šar. Michaľany">
      <sharedItems containsDate="1" containsMixedTypes="1"/>
    </cacheField>
    <cacheField name="Šar. Michaľany2">
      <sharedItems containsDate="1" containsMixedTypes="1"/>
    </cacheField>
    <cacheField name="Žiar n/H">
      <sharedItems containsDate="1" containsMixedTypes="1"/>
    </cacheField>
    <cacheField name="Žiar n/H2">
      <sharedItems containsDate="1" containsMixedTypes="1"/>
    </cacheField>
    <cacheField name="Vištuk">
      <sharedItems containsDate="1" containsMixedTypes="1"/>
    </cacheField>
    <cacheField name="Vištuk2">
      <sharedItems containsDate="1" containsMixedTypes="1"/>
    </cacheField>
    <cacheField name="Šaľa Extraliga">
      <sharedItems containsDate="1" containsMixedTypes="1"/>
    </cacheField>
    <cacheField name="Šaľa Extraliga2">
      <sharedItems containsDate="1" containsMixedTypes="1"/>
    </cacheField>
    <cacheField name="Košice Extraliga">
      <sharedItems containsDate="1" containsMixedTypes="1"/>
    </cacheField>
    <cacheField name="Košice Extraliga2">
      <sharedItems containsDate="1" containsMixedTypes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AI76" sheet="data  Vzpu"/>
  </cacheSource>
  <cacheFields count="35">
    <cacheField name="priezvisko">
      <sharedItems containsBlank="1" containsMixedTypes="0" count="29">
        <m/>
        <s v="Barbuš Dušan"/>
        <s v="Engel Ulrich"/>
        <s v="Flaška Jaroslav"/>
        <s v="Fördös Tibor"/>
        <s v="Laca Jozef"/>
        <s v="Láska Róbert"/>
        <s v="Liptai František"/>
        <s v="Marcinka Juraj"/>
        <s v="Marek Ján"/>
        <s v="Medveď Ján"/>
        <s v="Mlynarčík Peter"/>
        <s v="Novák Milan"/>
        <s v="Smetana Radek"/>
        <s v="Šramek Tomáš"/>
        <s v="Šupín František"/>
        <s v="Terem Milan"/>
        <s v="Trnka Dušan"/>
        <s v="Végh Zoltán"/>
        <s v="Vymyslický Pavol"/>
        <s v="Zsiga Eduard"/>
        <s v="Helerová Alena"/>
        <s v="Jahvodková Iveta"/>
        <s v="Ligová Viera"/>
        <s v="Matulová Štefánia"/>
        <s v="Nemečková Monika"/>
        <s v="Radačovská Oľga"/>
        <s v="Sedláčiková Emília"/>
        <s v="meno"/>
      </sharedItems>
    </cacheField>
    <cacheField name="ročník">
      <sharedItems containsMixedTypes="1" containsNumber="1" containsInteger="1"/>
    </cacheField>
    <cacheField name="vek">
      <sharedItems containsMixedTypes="1" containsNumber="1" containsInteger="1"/>
    </cacheField>
    <cacheField name="M/Ž">
      <sharedItems containsBlank="1" containsMixedTypes="0" count="3">
        <m/>
        <s v="M"/>
        <s v="Ž"/>
      </sharedItems>
    </cacheField>
    <cacheField name="ISSF ">
      <sharedItems containsBlank="1" containsMixedTypes="0" count="9">
        <s v="kategória"/>
        <s v="M5 - 75+"/>
        <s v="M2 - 55-64"/>
        <s v="M3 - 65-69"/>
        <s v="M1 - 45-54"/>
        <s v="M4 - 70-74"/>
        <s v="W1 - 45-54"/>
        <s v="W2 - 55-64"/>
        <m/>
      </sharedItems>
    </cacheField>
    <cacheField name="SSZ">
      <sharedItems containsBlank="1" containsMixedTypes="0" count="5">
        <s v="kategória 1"/>
        <s v="S3 - 70+"/>
        <s v="S1 - pod 60"/>
        <s v="S2 - 60+"/>
        <m/>
      </sharedItems>
    </cacheField>
    <cacheField name="klub">
      <sharedItems containsBlank="1" containsMixedTypes="0" count="18">
        <m/>
        <s v="ŠKP Bratislava"/>
        <s v="Banská Štiavnica"/>
        <s v="LIAZ VK"/>
        <s v="Kolárovo"/>
        <s v="MŠSK Žiar n/H"/>
        <s v="Šaľa"/>
        <s v="Nové Mesto n/Váhom"/>
        <s v="MŠK-Brezno"/>
        <s v="RD SNV"/>
        <s v="Príbelce"/>
        <s v="Slovnaft BA"/>
        <s v="SWS-BB"/>
        <s v="ŠKP Martin"/>
        <s v="BETA77-Holíč"/>
        <s v="Strieborník ZS"/>
        <s v="Vištuk"/>
        <s v="Solivar Prešov"/>
      </sharedItems>
    </cacheField>
    <cacheField name="počet">
      <sharedItems containsBlank="1" containsMixedTypes="1" containsNumber="1" containsInteger="1" count="9">
        <s v="štartov"/>
        <n v="5"/>
        <n v="2"/>
        <n v="1"/>
        <n v="3"/>
        <n v="7"/>
        <n v="6"/>
        <n v="4"/>
        <m/>
      </sharedItems>
    </cacheField>
    <cacheField name="progres">
      <sharedItems containsMixedTypes="1" containsNumber="1"/>
    </cacheField>
    <cacheField name="najnižší">
      <sharedItems containsMixedTypes="1" containsNumber="1"/>
    </cacheField>
    <cacheField name="najvyšší ">
      <sharedItems containsMixedTypes="1" containsNumber="1"/>
    </cacheField>
    <cacheField name="2. najvyšší ">
      <sharedItems containsMixedTypes="1" containsNumber="1"/>
    </cacheField>
    <cacheField name="3. najvyšší ">
      <sharedItems containsMixedTypes="1" containsNumber="1"/>
    </cacheField>
    <cacheField name="okt?ber">
      <sharedItems containsMixedTypes="1" containsNumber="1"/>
    </cacheField>
    <cacheField name="november">
      <sharedItems containsMixedTypes="1" containsNumber="1"/>
    </cacheField>
    <cacheField name="december">
      <sharedItems containsMixedTypes="0"/>
    </cacheField>
    <cacheField name="janu?r">
      <sharedItems containsMixedTypes="0"/>
    </cacheField>
    <cacheField name="febru?r">
      <sharedItems containsMixedTypes="0"/>
    </cacheField>
    <cacheField name="marec">
      <sharedItems containsMixedTypes="0"/>
    </cacheField>
    <cacheField name="všetky">
      <sharedItems containsMixedTypes="1" containsNumber="1"/>
    </cacheField>
    <cacheField name="MSR">
      <sharedItems containsMixedTypes="1" containsNumber="1"/>
    </cacheField>
    <cacheField name="KE">
      <sharedItems containsDate="1" containsMixedTypes="1"/>
    </cacheField>
    <cacheField name="Pr?belce">
      <sharedItems containsDate="1" containsMixedTypes="1"/>
    </cacheField>
    <cacheField name="Šaľa">
      <sharedItems containsDate="1" containsMixedTypes="1"/>
    </cacheField>
    <cacheField name="Šaľa2">
      <sharedItems containsDate="1" containsMixedTypes="1"/>
    </cacheField>
    <cacheField name="Šar. Michaľany">
      <sharedItems containsDate="1" containsMixedTypes="1"/>
    </cacheField>
    <cacheField name="Šar. Michaľany2">
      <sharedItems containsDate="1" containsMixedTypes="1"/>
    </cacheField>
    <cacheField name="Žiar n/H">
      <sharedItems containsDate="1" containsMixedTypes="1"/>
    </cacheField>
    <cacheField name="Žiar n/H2">
      <sharedItems containsDate="1" containsMixedTypes="1"/>
    </cacheField>
    <cacheField name="Vištuk">
      <sharedItems containsDate="1" containsMixedTypes="1"/>
    </cacheField>
    <cacheField name="Vištuk2">
      <sharedItems containsDate="1" containsMixedTypes="1"/>
    </cacheField>
    <cacheField name="Šaľa Extraliga">
      <sharedItems containsDate="1" containsMixedTypes="1"/>
    </cacheField>
    <cacheField name="Šaľa Extraliga2">
      <sharedItems containsDate="1" containsMixedTypes="1"/>
    </cacheField>
    <cacheField name="Košice Extraliga">
      <sharedItems containsDate="1" containsMixedTypes="1"/>
    </cacheField>
    <cacheField name="Košice Extraliga2">
      <sharedItems containsDate="1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Data" showMissing="0" preserveFormatting="1" useAutoFormatting="1" rowGrandTotals="0" colGrandTotals="0" itemPrintTitles="1" compactData="0" updatedVersion="2" indent="0" showMemberPropertyTips="1">
  <location ref="A9:I37" firstHeaderRow="1" firstDataRow="2" firstDataCol="1" rowPageCount="5" colPageCount="1"/>
  <pivotFields count="35">
    <pivotField axis="axisRow" compact="0" outline="0" showAll="0">
      <items count="30">
        <item x="1"/>
        <item x="2"/>
        <item x="3"/>
        <item x="4"/>
        <item x="21"/>
        <item x="22"/>
        <item x="5"/>
        <item x="6"/>
        <item x="23"/>
        <item x="7"/>
        <item x="8"/>
        <item x="9"/>
        <item x="24"/>
        <item x="10"/>
        <item m="1" x="28"/>
        <item x="11"/>
        <item x="25"/>
        <item x="12"/>
        <item x="26"/>
        <item x="27"/>
        <item x="13"/>
        <item x="14"/>
        <item x="15"/>
        <item x="16"/>
        <item x="17"/>
        <item x="18"/>
        <item x="19"/>
        <item x="20"/>
        <item x="0"/>
        <item t="default"/>
      </items>
    </pivotField>
    <pivotField dataField="1" compact="0" outline="0" showAll="0"/>
    <pivotField compact="0" outline="0" showAll="0"/>
    <pivotField axis="axisPage" compact="0" outline="0" showAll="0">
      <items count="4">
        <item x="1"/>
        <item x="2"/>
        <item h="1" x="0"/>
        <item t="default"/>
      </items>
    </pivotField>
    <pivotField axis="axisPage" compact="0" outline="0" showAll="0">
      <items count="10">
        <item h="1" x="0"/>
        <item x="4"/>
        <item x="2"/>
        <item x="3"/>
        <item x="5"/>
        <item x="1"/>
        <item x="6"/>
        <item x="7"/>
        <item h="1" x="8"/>
        <item t="default"/>
      </items>
    </pivotField>
    <pivotField axis="axisPage" compact="0" outline="0" showAll="0">
      <items count="6">
        <item h="1" x="0"/>
        <item x="2"/>
        <item x="3"/>
        <item x="1"/>
        <item h="1" x="4"/>
        <item t="default"/>
      </items>
    </pivotField>
    <pivotField axis="axisPage" compact="0" outline="0" showAll="0">
      <items count="19">
        <item x="2"/>
        <item x="14"/>
        <item x="4"/>
        <item x="3"/>
        <item x="8"/>
        <item x="5"/>
        <item x="7"/>
        <item x="10"/>
        <item x="9"/>
        <item x="11"/>
        <item x="17"/>
        <item x="15"/>
        <item x="12"/>
        <item x="6"/>
        <item x="1"/>
        <item x="13"/>
        <item x="16"/>
        <item h="1" x="0"/>
        <item t="default"/>
      </items>
    </pivotField>
    <pivotField axis="axisPage" compact="0" outline="0" showAll="0">
      <items count="10">
        <item x="3"/>
        <item x="2"/>
        <item x="4"/>
        <item x="7"/>
        <item x="1"/>
        <item x="6"/>
        <item x="5"/>
        <item h="1" x="0"/>
        <item h="1" x="8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5">
    <pageField fld="3" hier="0"/>
    <pageField fld="4" hier="0"/>
    <pageField fld="5" hier="0"/>
    <pageField fld="6" hier="0"/>
    <pageField fld="7" hier="0"/>
  </pageFields>
  <dataFields count="8">
    <dataField name="naroden?" fld="1" subtotal="average" baseField="0" baseItem="0"/>
    <dataField name="priemer na MSR" fld="20" subtotal="average" baseField="0" baseItem="0"/>
    <dataField name="MIN sez?ny" fld="9" subtotal="average" baseField="0" baseItem="0"/>
    <dataField name="MAX sez?ny" fld="10" subtotal="average" baseField="0" baseItem="0"/>
    <dataField name="v?kyv sez?ny" fld="8" subtotal="average" baseField="0" baseItem="0"/>
    <dataField name="priemer zo všetkých" fld="19" subtotal="average" baseField="0" baseItem="0"/>
    <dataField name="MAX okt?ber" fld="13" subtotal="average" baseField="0" baseItem="0"/>
    <dataField name="MAX november" fld="14" subtotal="average" baseField="0" baseItem="0"/>
  </dataFields>
  <formats count="5">
    <format dxfId="0">
      <pivotArea outline="0" fieldPosition="0">
        <references count="2">
          <reference field="4294967294" count="6">
            <x v="1"/>
            <x v="2"/>
            <x v="3"/>
            <x v="5"/>
            <x v="6"/>
            <x v="7"/>
          </reference>
          <reference field="0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">
      <pivotArea outline="0" fieldPosition="0"/>
    </format>
    <format dxfId="1">
      <pivotArea outline="0" fieldPosition="0" dataOnly="0" labelOnly="1">
        <references count="1">
          <reference field="0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2">
      <pivotArea outline="0" fieldPosition="0" axis="axisRow" dataOnly="0" field="0" labelOnly="1" type="button"/>
    </format>
    <format dxfId="2">
      <pivotArea outline="0" fieldPosition="0" dataOnly="0" labelOnly="1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0" preserveFormatting="1" useAutoFormatting="1" rowGrandTotals="0" colGrandTotals="0" itemPrintTitles="1" compactData="0" updatedVersion="2" indent="0" showMemberPropertyTips="1">
  <location ref="A9:I101" firstHeaderRow="1" firstDataRow="2" firstDataCol="1" rowPageCount="5" colPageCount="1"/>
  <pivotFields count="35">
    <pivotField axis="axisRow" compact="0" outline="0" showAll="0">
      <items count="100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92"/>
        <item x="25"/>
        <item x="26"/>
        <item x="27"/>
        <item x="28"/>
        <item x="29"/>
        <item x="30"/>
        <item x="93"/>
        <item x="31"/>
        <item x="32"/>
        <item x="33"/>
        <item x="34"/>
        <item x="35"/>
        <item x="36"/>
        <item x="37"/>
        <item x="94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0"/>
        <item x="51"/>
        <item x="95"/>
        <item x="52"/>
        <item x="53"/>
        <item x="96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7"/>
        <item x="90"/>
        <item x="91"/>
        <item x="98"/>
        <item t="default"/>
      </items>
    </pivotField>
    <pivotField dataField="1" compact="0" outline="0" showAll="0"/>
    <pivotField compact="0" outline="0" showAll="0"/>
    <pivotField axis="axisPage" compact="0" outline="0" showAll="0">
      <items count="5">
        <item x="1"/>
        <item h="1" x="0"/>
        <item h="1" x="2"/>
        <item h="1" x="3"/>
        <item t="default"/>
      </items>
    </pivotField>
    <pivotField axis="axisPage" compact="0" outline="0" showAll="0">
      <items count="10">
        <item h="1" x="0"/>
        <item x="2"/>
        <item x="3"/>
        <item x="1"/>
        <item x="4"/>
        <item x="5"/>
        <item x="6"/>
        <item x="7"/>
        <item h="1" x="8"/>
        <item t="default"/>
      </items>
    </pivotField>
    <pivotField axis="axisPage" compact="0" outline="0" showAll="0">
      <items count="6">
        <item h="1" x="0"/>
        <item x="2"/>
        <item x="1"/>
        <item x="3"/>
        <item h="1" x="4"/>
        <item t="default"/>
      </items>
    </pivotField>
    <pivotField axis="axisPage" compact="0" outline="0" showAll="0">
      <items count="37">
        <item x="18"/>
        <item x="24"/>
        <item x="15"/>
        <item x="7"/>
        <item x="31"/>
        <item x="17"/>
        <item x="11"/>
        <item x="0"/>
        <item x="14"/>
        <item x="32"/>
        <item x="23"/>
        <item x="10"/>
        <item x="16"/>
        <item x="8"/>
        <item x="6"/>
        <item x="12"/>
        <item x="27"/>
        <item x="20"/>
        <item x="25"/>
        <item x="29"/>
        <item x="22"/>
        <item x="5"/>
        <item x="19"/>
        <item x="30"/>
        <item x="9"/>
        <item x="3"/>
        <item x="2"/>
        <item x="13"/>
        <item x="4"/>
        <item x="26"/>
        <item x="21"/>
        <item x="1"/>
        <item x="33"/>
        <item x="28"/>
        <item x="34"/>
        <item h="1" x="35"/>
        <item t="default"/>
      </items>
    </pivotField>
    <pivotField axis="axisPage" compact="0" outline="0" showAll="0">
      <items count="11">
        <item x="2"/>
        <item x="1"/>
        <item x="3"/>
        <item x="4"/>
        <item x="5"/>
        <item x="6"/>
        <item x="7"/>
        <item x="8"/>
        <item h="1" x="0"/>
        <item h="1" x="9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0"/>
  </rowFields>
  <rowItems count="9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5"/>
    </i>
    <i>
      <x v="26"/>
    </i>
    <i>
      <x v="27"/>
    </i>
    <i>
      <x v="28"/>
    </i>
    <i>
      <x v="29"/>
    </i>
    <i>
      <x v="30"/>
    </i>
    <i>
      <x v="32"/>
    </i>
    <i>
      <x v="33"/>
    </i>
    <i>
      <x v="34"/>
    </i>
    <i>
      <x v="35"/>
    </i>
    <i>
      <x v="36"/>
    </i>
    <i>
      <x v="37"/>
    </i>
    <i>
      <x v="38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>
      <x v="56"/>
    </i>
    <i>
      <x v="57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6"/>
    </i>
    <i>
      <x v="97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5">
    <pageField fld="3" hier="0"/>
    <pageField fld="4" hier="0"/>
    <pageField fld="5" hier="0"/>
    <pageField fld="6" hier="0"/>
    <pageField fld="7" hier="0"/>
  </pageFields>
  <dataFields count="8">
    <dataField name="naroden?" fld="1" subtotal="average" baseField="0" baseItem="0"/>
    <dataField name="Priemer na MSR" fld="20" subtotal="average" baseField="0" baseItem="0" numFmtId="1"/>
    <dataField name="MIN sez?ny" fld="9" subtotal="average" baseField="0" baseItem="0"/>
    <dataField name="MAX sez?ny" fld="10" subtotal="average" baseField="0" baseItem="0"/>
    <dataField name="v?kyv sez?ny" fld="8" subtotal="average" baseField="0" baseItem="0" numFmtId="1"/>
    <dataField name="Priemer zo všetkých" fld="19" subtotal="average" baseField="0" baseItem="0" numFmtId="1"/>
    <dataField name="MAX okt?ber" fld="13" subtotal="average" baseField="0" baseItem="0"/>
    <dataField name="MAX november" fld="14" subtotal="average" baseField="0" baseItem="0"/>
  </dataFields>
  <formats count="6">
    <format dxfId="3">
      <pivotArea outline="0" fieldPosition="0">
        <references count="1">
          <reference field="4294967294" count="1">
            <x v="5"/>
          </reference>
        </references>
      </pivotArea>
    </format>
    <format dxfId="1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outline="0" fieldPosition="0" dataOnly="0" labelOnly="1">
        <references count="1">
          <reference field="0" count="47">
            <x v="50"/>
            <x v="51"/>
            <x v="52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1">
      <pivotArea outline="0" fieldPosition="0" dataOnly="0" labelOnly="1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showGridLines="0" tabSelected="1" zoomScalePageLayoutView="0" workbookViewId="0" topLeftCell="A11">
      <selection activeCell="O38" sqref="O38"/>
    </sheetView>
  </sheetViews>
  <sheetFormatPr defaultColWidth="9.140625" defaultRowHeight="15"/>
  <cols>
    <col min="1" max="1" width="4.57421875" style="0" customWidth="1"/>
    <col min="2" max="2" width="20.421875" style="0" bestFit="1" customWidth="1"/>
    <col min="3" max="3" width="20.7109375" style="0" bestFit="1" customWidth="1"/>
    <col min="4" max="4" width="9.140625" style="0" customWidth="1"/>
    <col min="5" max="5" width="8.421875" style="0" customWidth="1"/>
    <col min="6" max="6" width="8.00390625" style="0" customWidth="1"/>
    <col min="7" max="7" width="7.57421875" style="0" customWidth="1"/>
    <col min="8" max="8" width="8.28125" style="0" customWidth="1"/>
    <col min="9" max="9" width="10.421875" style="0" customWidth="1"/>
    <col min="10" max="10" width="8.140625" style="0" customWidth="1"/>
    <col min="11" max="11" width="10.421875" style="0" customWidth="1"/>
    <col min="12" max="12" width="7.28125" style="0" customWidth="1"/>
    <col min="13" max="13" width="7.8515625" style="0" customWidth="1"/>
    <col min="14" max="14" width="10.8515625" style="0" customWidth="1"/>
    <col min="15" max="15" width="8.00390625" style="0" customWidth="1"/>
    <col min="16" max="16" width="10.421875" style="0" customWidth="1"/>
  </cols>
  <sheetData>
    <row r="1" ht="15">
      <c r="A1" s="1" t="s">
        <v>210</v>
      </c>
    </row>
    <row r="2" ht="15">
      <c r="K2" s="39">
        <v>43786</v>
      </c>
    </row>
    <row r="3" spans="1:11" ht="45">
      <c r="A3" s="20" t="s">
        <v>208</v>
      </c>
      <c r="B3" s="36" t="s">
        <v>174</v>
      </c>
      <c r="C3" s="36" t="s">
        <v>2</v>
      </c>
      <c r="D3" s="36" t="s">
        <v>221</v>
      </c>
      <c r="E3" s="36" t="s">
        <v>204</v>
      </c>
      <c r="F3" s="36" t="s">
        <v>224</v>
      </c>
      <c r="G3" s="36" t="s">
        <v>223</v>
      </c>
      <c r="H3" s="36" t="s">
        <v>227</v>
      </c>
      <c r="I3" s="36" t="s">
        <v>205</v>
      </c>
      <c r="J3" s="36" t="s">
        <v>203</v>
      </c>
      <c r="K3" s="36" t="s">
        <v>229</v>
      </c>
    </row>
    <row r="4" spans="1:22" ht="15">
      <c r="A4" s="9">
        <v>1</v>
      </c>
      <c r="B4" s="9" t="s">
        <v>31</v>
      </c>
      <c r="C4" s="9" t="s">
        <v>27</v>
      </c>
      <c r="D4" s="29">
        <v>1964</v>
      </c>
      <c r="E4" s="26">
        <v>376</v>
      </c>
      <c r="F4" s="30">
        <v>374</v>
      </c>
      <c r="G4" s="38">
        <v>378</v>
      </c>
      <c r="H4" s="35">
        <v>4</v>
      </c>
      <c r="I4" s="35">
        <v>376</v>
      </c>
      <c r="J4" s="29">
        <v>378</v>
      </c>
      <c r="K4" s="29">
        <v>0</v>
      </c>
      <c r="P4" s="52"/>
      <c r="Q4" s="11"/>
      <c r="R4" s="11"/>
      <c r="S4" s="11"/>
      <c r="T4" s="11"/>
      <c r="U4" s="11"/>
      <c r="V4" s="11"/>
    </row>
    <row r="5" spans="1:22" ht="15">
      <c r="A5" s="9">
        <v>2</v>
      </c>
      <c r="B5" s="9" t="s">
        <v>3</v>
      </c>
      <c r="C5" s="9" t="s">
        <v>4</v>
      </c>
      <c r="D5" s="29">
        <v>1969</v>
      </c>
      <c r="E5" s="26">
        <v>370.6666666666667</v>
      </c>
      <c r="F5" s="30">
        <v>365</v>
      </c>
      <c r="G5" s="38">
        <v>374</v>
      </c>
      <c r="H5" s="35">
        <v>9</v>
      </c>
      <c r="I5" s="35">
        <v>369.25</v>
      </c>
      <c r="J5" s="29">
        <v>368</v>
      </c>
      <c r="K5" s="29">
        <v>374</v>
      </c>
      <c r="P5" s="52"/>
      <c r="Q5" s="11"/>
      <c r="R5" s="11"/>
      <c r="S5" s="11"/>
      <c r="T5" s="11"/>
      <c r="U5" s="11"/>
      <c r="V5" s="11"/>
    </row>
    <row r="6" spans="1:22" ht="15">
      <c r="A6" s="9">
        <v>3</v>
      </c>
      <c r="B6" s="9" t="s">
        <v>28</v>
      </c>
      <c r="C6" s="9" t="s">
        <v>27</v>
      </c>
      <c r="D6" s="29">
        <v>1952</v>
      </c>
      <c r="E6" s="26">
        <v>367.6666666666667</v>
      </c>
      <c r="F6" s="30">
        <v>356</v>
      </c>
      <c r="G6" s="38">
        <v>373</v>
      </c>
      <c r="H6" s="35">
        <v>17</v>
      </c>
      <c r="I6" s="35">
        <v>364.75</v>
      </c>
      <c r="J6" s="29">
        <v>365</v>
      </c>
      <c r="K6" s="29">
        <v>373</v>
      </c>
      <c r="P6" s="52"/>
      <c r="Q6" s="11"/>
      <c r="R6" s="11"/>
      <c r="S6" s="11"/>
      <c r="T6" s="11"/>
      <c r="U6" s="11"/>
      <c r="V6" s="11"/>
    </row>
    <row r="7" spans="1:22" ht="15">
      <c r="A7" s="9">
        <v>4</v>
      </c>
      <c r="B7" s="9" t="s">
        <v>29</v>
      </c>
      <c r="C7" s="9" t="s">
        <v>8</v>
      </c>
      <c r="D7" s="29">
        <v>1951</v>
      </c>
      <c r="E7" s="26">
        <v>367</v>
      </c>
      <c r="F7" s="30">
        <v>362</v>
      </c>
      <c r="G7" s="38">
        <v>373</v>
      </c>
      <c r="H7" s="35">
        <v>11</v>
      </c>
      <c r="I7" s="35">
        <v>367</v>
      </c>
      <c r="J7" s="29">
        <v>373</v>
      </c>
      <c r="K7" s="29">
        <v>0</v>
      </c>
      <c r="P7" s="52"/>
      <c r="Q7" s="11"/>
      <c r="R7" s="11"/>
      <c r="S7" s="11"/>
      <c r="T7" s="11"/>
      <c r="U7" s="11"/>
      <c r="V7" s="11"/>
    </row>
    <row r="8" spans="1:22" ht="15">
      <c r="A8" s="9">
        <v>5</v>
      </c>
      <c r="B8" s="9" t="s">
        <v>26</v>
      </c>
      <c r="C8" s="9" t="s">
        <v>27</v>
      </c>
      <c r="D8" s="29">
        <v>1954</v>
      </c>
      <c r="E8" s="26">
        <v>364.3333333333333</v>
      </c>
      <c r="F8" s="30">
        <v>353</v>
      </c>
      <c r="G8" s="38">
        <v>368</v>
      </c>
      <c r="H8" s="35">
        <v>15</v>
      </c>
      <c r="I8" s="35">
        <v>361.5</v>
      </c>
      <c r="J8" s="29">
        <v>368</v>
      </c>
      <c r="K8" s="29">
        <v>0</v>
      </c>
      <c r="P8" s="52"/>
      <c r="Q8" s="11"/>
      <c r="R8" s="11"/>
      <c r="S8" s="11"/>
      <c r="T8" s="11"/>
      <c r="U8" s="11"/>
      <c r="V8" s="11"/>
    </row>
    <row r="9" spans="1:22" ht="15">
      <c r="A9" s="9">
        <v>6</v>
      </c>
      <c r="B9" s="9" t="s">
        <v>7</v>
      </c>
      <c r="C9" s="9" t="s">
        <v>8</v>
      </c>
      <c r="D9" s="29">
        <v>1964</v>
      </c>
      <c r="E9" s="26">
        <v>358.6666666666667</v>
      </c>
      <c r="F9" s="30">
        <v>341</v>
      </c>
      <c r="G9" s="38">
        <v>360</v>
      </c>
      <c r="H9" s="35">
        <v>19</v>
      </c>
      <c r="I9" s="35">
        <v>354.8333333333333</v>
      </c>
      <c r="J9" s="29">
        <v>359</v>
      </c>
      <c r="K9" s="29">
        <v>360</v>
      </c>
      <c r="P9" s="52"/>
      <c r="Q9" s="11"/>
      <c r="R9" s="11"/>
      <c r="S9" s="11"/>
      <c r="T9" s="11"/>
      <c r="U9" s="11"/>
      <c r="V9" s="11"/>
    </row>
    <row r="10" spans="1:22" ht="15">
      <c r="A10" s="9">
        <v>7</v>
      </c>
      <c r="B10" s="9" t="s">
        <v>66</v>
      </c>
      <c r="C10" s="9" t="s">
        <v>50</v>
      </c>
      <c r="D10" s="29">
        <v>1962</v>
      </c>
      <c r="E10" s="26">
        <v>358</v>
      </c>
      <c r="F10" s="30">
        <v>342</v>
      </c>
      <c r="G10" s="38">
        <v>363</v>
      </c>
      <c r="H10" s="35">
        <v>21</v>
      </c>
      <c r="I10" s="35">
        <v>351.57142857142856</v>
      </c>
      <c r="J10" s="29">
        <v>363</v>
      </c>
      <c r="K10" s="29">
        <v>359</v>
      </c>
      <c r="P10" s="52"/>
      <c r="Q10" s="11"/>
      <c r="R10" s="11"/>
      <c r="S10" s="11"/>
      <c r="T10" s="11"/>
      <c r="U10" s="11"/>
      <c r="V10" s="11"/>
    </row>
    <row r="11" spans="1:22" ht="15">
      <c r="A11" s="9">
        <v>8</v>
      </c>
      <c r="B11" s="9" t="s">
        <v>187</v>
      </c>
      <c r="C11" s="9" t="s">
        <v>32</v>
      </c>
      <c r="D11" s="29">
        <v>1960</v>
      </c>
      <c r="E11" s="26">
        <v>357.6666666666667</v>
      </c>
      <c r="F11" s="30">
        <v>355</v>
      </c>
      <c r="G11" s="38">
        <v>360</v>
      </c>
      <c r="H11" s="35">
        <v>5</v>
      </c>
      <c r="I11" s="35">
        <v>357.6666666666667</v>
      </c>
      <c r="J11" s="29">
        <v>360</v>
      </c>
      <c r="K11" s="29">
        <v>0</v>
      </c>
      <c r="P11" s="52"/>
      <c r="Q11" s="11"/>
      <c r="R11" s="11"/>
      <c r="S11" s="11"/>
      <c r="T11" s="11"/>
      <c r="U11" s="11"/>
      <c r="V11" s="11"/>
    </row>
    <row r="12" spans="1:22" ht="15">
      <c r="A12" s="9">
        <v>9</v>
      </c>
      <c r="B12" s="9" t="s">
        <v>49</v>
      </c>
      <c r="C12" s="9" t="s">
        <v>50</v>
      </c>
      <c r="D12" s="29">
        <v>1963</v>
      </c>
      <c r="E12" s="26">
        <v>356.3333333333333</v>
      </c>
      <c r="F12" s="30">
        <v>342</v>
      </c>
      <c r="G12" s="38">
        <v>361</v>
      </c>
      <c r="H12" s="35">
        <v>19</v>
      </c>
      <c r="I12" s="35">
        <v>351</v>
      </c>
      <c r="J12" s="29">
        <v>361</v>
      </c>
      <c r="K12" s="29">
        <v>351</v>
      </c>
      <c r="P12" s="52"/>
      <c r="Q12" s="11"/>
      <c r="R12" s="11"/>
      <c r="S12" s="11"/>
      <c r="T12" s="11"/>
      <c r="U12" s="11"/>
      <c r="V12" s="11"/>
    </row>
    <row r="13" spans="1:22" ht="15">
      <c r="A13" s="9">
        <v>10</v>
      </c>
      <c r="B13" s="9" t="s">
        <v>38</v>
      </c>
      <c r="C13" s="9" t="s">
        <v>39</v>
      </c>
      <c r="D13" s="29">
        <v>1963</v>
      </c>
      <c r="E13" s="26">
        <v>355.3333333333333</v>
      </c>
      <c r="F13" s="30">
        <v>346</v>
      </c>
      <c r="G13" s="38">
        <v>360</v>
      </c>
      <c r="H13" s="35">
        <v>14</v>
      </c>
      <c r="I13" s="35">
        <v>351.8</v>
      </c>
      <c r="J13" s="29">
        <v>360</v>
      </c>
      <c r="K13" s="29">
        <v>351</v>
      </c>
      <c r="P13" s="52"/>
      <c r="Q13" s="11"/>
      <c r="R13" s="11"/>
      <c r="S13" s="11"/>
      <c r="T13" s="11"/>
      <c r="U13" s="11"/>
      <c r="V13" s="11"/>
    </row>
    <row r="14" spans="1:22" ht="15">
      <c r="A14" s="9">
        <v>11</v>
      </c>
      <c r="B14" s="9" t="s">
        <v>19</v>
      </c>
      <c r="C14" s="9" t="s">
        <v>20</v>
      </c>
      <c r="D14" s="29">
        <v>1950</v>
      </c>
      <c r="E14" s="26">
        <v>353</v>
      </c>
      <c r="F14" s="30">
        <v>341</v>
      </c>
      <c r="G14" s="38">
        <v>354</v>
      </c>
      <c r="H14" s="35">
        <v>13</v>
      </c>
      <c r="I14" s="35">
        <v>350.2</v>
      </c>
      <c r="J14" s="29">
        <v>353</v>
      </c>
      <c r="K14" s="29">
        <v>354</v>
      </c>
      <c r="P14" s="52"/>
      <c r="Q14" s="11"/>
      <c r="R14" s="11"/>
      <c r="S14" s="11"/>
      <c r="T14" s="11"/>
      <c r="U14" s="11"/>
      <c r="V14" s="11"/>
    </row>
    <row r="15" spans="1:22" ht="15">
      <c r="A15" s="9">
        <v>12</v>
      </c>
      <c r="B15" s="9" t="s">
        <v>90</v>
      </c>
      <c r="C15" s="9" t="s">
        <v>91</v>
      </c>
      <c r="D15" s="29">
        <v>1954</v>
      </c>
      <c r="E15" s="26">
        <v>345.3333333333333</v>
      </c>
      <c r="F15" s="30">
        <v>312</v>
      </c>
      <c r="G15" s="38">
        <v>352</v>
      </c>
      <c r="H15" s="35">
        <v>40</v>
      </c>
      <c r="I15" s="35">
        <v>335.6666666666667</v>
      </c>
      <c r="J15" s="29">
        <v>339</v>
      </c>
      <c r="K15" s="29">
        <v>352</v>
      </c>
      <c r="P15" s="52"/>
      <c r="Q15" s="11"/>
      <c r="R15" s="11"/>
      <c r="S15" s="11"/>
      <c r="T15" s="11"/>
      <c r="U15" s="11"/>
      <c r="V15" s="11"/>
    </row>
    <row r="16" spans="1:22" ht="15">
      <c r="A16" s="9">
        <v>13</v>
      </c>
      <c r="B16" s="9" t="s">
        <v>59</v>
      </c>
      <c r="C16" s="9" t="s">
        <v>34</v>
      </c>
      <c r="D16" s="29">
        <v>1951</v>
      </c>
      <c r="E16" s="26">
        <v>344.6666666666667</v>
      </c>
      <c r="F16" s="30">
        <v>336</v>
      </c>
      <c r="G16" s="38">
        <v>351</v>
      </c>
      <c r="H16" s="35">
        <v>15</v>
      </c>
      <c r="I16" s="35">
        <v>344.6666666666667</v>
      </c>
      <c r="J16" s="29">
        <v>351</v>
      </c>
      <c r="K16" s="29">
        <v>347</v>
      </c>
      <c r="N16" s="37"/>
      <c r="O16" s="31"/>
      <c r="P16" s="55"/>
      <c r="Q16" s="11"/>
      <c r="R16" s="11"/>
      <c r="S16" s="11"/>
      <c r="T16" s="11"/>
      <c r="U16" s="11"/>
      <c r="V16" s="11"/>
    </row>
    <row r="17" spans="1:22" ht="15">
      <c r="A17" s="9">
        <v>14</v>
      </c>
      <c r="B17" s="9" t="s">
        <v>42</v>
      </c>
      <c r="C17" s="9" t="s">
        <v>43</v>
      </c>
      <c r="D17" s="29">
        <v>1954</v>
      </c>
      <c r="E17" s="26">
        <v>341.3333333333333</v>
      </c>
      <c r="F17" s="30">
        <v>334</v>
      </c>
      <c r="G17" s="38">
        <v>352</v>
      </c>
      <c r="H17" s="35">
        <v>18</v>
      </c>
      <c r="I17" s="35">
        <v>341.3333333333333</v>
      </c>
      <c r="J17" s="29">
        <v>338</v>
      </c>
      <c r="K17" s="29">
        <v>352</v>
      </c>
      <c r="P17" s="52"/>
      <c r="Q17" s="11"/>
      <c r="R17" s="11"/>
      <c r="S17" s="11"/>
      <c r="T17" s="11"/>
      <c r="U17" s="11"/>
      <c r="V17" s="11"/>
    </row>
    <row r="18" spans="1:22" ht="15">
      <c r="A18" s="9">
        <v>15</v>
      </c>
      <c r="B18" s="9" t="s">
        <v>21</v>
      </c>
      <c r="C18" s="9" t="s">
        <v>20</v>
      </c>
      <c r="D18" s="29">
        <v>1948</v>
      </c>
      <c r="E18" s="26">
        <v>338.6666666666667</v>
      </c>
      <c r="F18" s="30">
        <v>331</v>
      </c>
      <c r="G18" s="38">
        <v>349</v>
      </c>
      <c r="H18" s="35">
        <v>18</v>
      </c>
      <c r="I18" s="35">
        <v>336.75</v>
      </c>
      <c r="J18" s="29">
        <v>349</v>
      </c>
      <c r="K18" s="29">
        <v>0</v>
      </c>
      <c r="P18" s="52"/>
      <c r="Q18" s="11"/>
      <c r="R18" s="11"/>
      <c r="S18" s="11"/>
      <c r="T18" s="11"/>
      <c r="U18" s="11"/>
      <c r="V18" s="11"/>
    </row>
    <row r="19" spans="1:22" ht="15">
      <c r="A19" s="9">
        <v>16</v>
      </c>
      <c r="B19" s="9" t="s">
        <v>142</v>
      </c>
      <c r="C19" s="9" t="s">
        <v>143</v>
      </c>
      <c r="D19" s="29">
        <v>1949</v>
      </c>
      <c r="E19" s="26">
        <v>335</v>
      </c>
      <c r="F19" s="30">
        <v>318</v>
      </c>
      <c r="G19" s="38">
        <v>339</v>
      </c>
      <c r="H19" s="35">
        <v>21</v>
      </c>
      <c r="I19" s="35">
        <v>330.75</v>
      </c>
      <c r="J19" s="29">
        <v>339</v>
      </c>
      <c r="K19" s="29">
        <v>335</v>
      </c>
      <c r="P19" s="52"/>
      <c r="Q19" s="11"/>
      <c r="R19" s="11"/>
      <c r="S19" s="11"/>
      <c r="T19" s="11"/>
      <c r="U19" s="11"/>
      <c r="V19" s="11"/>
    </row>
    <row r="20" spans="1:22" ht="15">
      <c r="A20" s="9">
        <v>17</v>
      </c>
      <c r="B20" s="9" t="s">
        <v>22</v>
      </c>
      <c r="C20" s="9" t="s">
        <v>23</v>
      </c>
      <c r="D20" s="29">
        <v>1951</v>
      </c>
      <c r="E20" s="26">
        <v>326.3333333333333</v>
      </c>
      <c r="F20" s="30">
        <v>321</v>
      </c>
      <c r="G20" s="38">
        <v>335</v>
      </c>
      <c r="H20" s="35">
        <v>14</v>
      </c>
      <c r="I20" s="35">
        <v>326.3333333333333</v>
      </c>
      <c r="J20" s="29">
        <v>335</v>
      </c>
      <c r="K20" s="29">
        <v>0</v>
      </c>
      <c r="P20" s="52"/>
      <c r="Q20" s="11"/>
      <c r="R20" s="11"/>
      <c r="S20" s="11"/>
      <c r="T20" s="11"/>
      <c r="U20" s="11"/>
      <c r="V20" s="11"/>
    </row>
    <row r="21" spans="1:22" ht="15">
      <c r="A21" s="9">
        <v>18</v>
      </c>
      <c r="B21" s="9" t="s">
        <v>149</v>
      </c>
      <c r="C21" s="9" t="s">
        <v>108</v>
      </c>
      <c r="D21" s="29">
        <v>1970</v>
      </c>
      <c r="E21" s="26">
        <v>0</v>
      </c>
      <c r="F21" s="30">
        <v>360</v>
      </c>
      <c r="G21" s="38">
        <v>369</v>
      </c>
      <c r="H21" s="35">
        <v>9</v>
      </c>
      <c r="I21" s="35">
        <v>364.5</v>
      </c>
      <c r="J21" s="29">
        <v>360</v>
      </c>
      <c r="K21" s="29">
        <v>369</v>
      </c>
      <c r="P21" s="52"/>
      <c r="Q21" s="11"/>
      <c r="R21" s="11"/>
      <c r="S21" s="11"/>
      <c r="T21" s="11"/>
      <c r="U21" s="11"/>
      <c r="V21" s="11"/>
    </row>
    <row r="22" spans="1:22" ht="15">
      <c r="A22" s="9">
        <v>19</v>
      </c>
      <c r="B22" s="9" t="s">
        <v>9</v>
      </c>
      <c r="C22" s="9" t="s">
        <v>6</v>
      </c>
      <c r="D22" s="29">
        <v>1955</v>
      </c>
      <c r="E22" s="26">
        <v>0</v>
      </c>
      <c r="F22" s="30">
        <v>364</v>
      </c>
      <c r="G22" s="38">
        <v>364</v>
      </c>
      <c r="H22" s="35">
        <v>0</v>
      </c>
      <c r="I22" s="35">
        <v>364</v>
      </c>
      <c r="J22" s="29">
        <v>364</v>
      </c>
      <c r="K22" s="29">
        <v>0</v>
      </c>
      <c r="P22" s="52"/>
      <c r="Q22" s="11"/>
      <c r="R22" s="11"/>
      <c r="S22" s="11"/>
      <c r="T22" s="11"/>
      <c r="U22" s="11"/>
      <c r="V22" s="11"/>
    </row>
    <row r="23" spans="1:22" ht="15">
      <c r="A23" s="9">
        <v>20</v>
      </c>
      <c r="B23" s="9" t="s">
        <v>10</v>
      </c>
      <c r="C23" s="9" t="s">
        <v>23</v>
      </c>
      <c r="D23" s="29">
        <v>1966</v>
      </c>
      <c r="E23" s="26">
        <v>0</v>
      </c>
      <c r="F23" s="30">
        <v>363</v>
      </c>
      <c r="G23" s="38">
        <v>363</v>
      </c>
      <c r="H23" s="35">
        <v>0</v>
      </c>
      <c r="I23" s="35">
        <v>363</v>
      </c>
      <c r="J23" s="29">
        <v>0</v>
      </c>
      <c r="K23" s="29">
        <v>0</v>
      </c>
      <c r="P23" s="52"/>
      <c r="Q23" s="11"/>
      <c r="R23" s="11"/>
      <c r="S23" s="11"/>
      <c r="T23" s="11"/>
      <c r="U23" s="11"/>
      <c r="V23" s="11"/>
    </row>
    <row r="24" spans="1:22" ht="15">
      <c r="A24" s="9">
        <v>21</v>
      </c>
      <c r="B24" s="9" t="s">
        <v>18</v>
      </c>
      <c r="C24" s="9" t="s">
        <v>6</v>
      </c>
      <c r="D24" s="29">
        <v>1953</v>
      </c>
      <c r="E24" s="26">
        <v>0</v>
      </c>
      <c r="F24" s="30">
        <v>357</v>
      </c>
      <c r="G24" s="38">
        <v>357</v>
      </c>
      <c r="H24" s="35">
        <v>0</v>
      </c>
      <c r="I24" s="35">
        <v>357</v>
      </c>
      <c r="J24" s="29">
        <v>357</v>
      </c>
      <c r="K24" s="29">
        <v>0</v>
      </c>
      <c r="P24" s="52"/>
      <c r="Q24" s="11"/>
      <c r="R24" s="11"/>
      <c r="S24" s="11"/>
      <c r="T24" s="11"/>
      <c r="U24" s="11"/>
      <c r="V24" s="11"/>
    </row>
    <row r="25" spans="1:22" ht="15">
      <c r="A25" s="9">
        <v>22</v>
      </c>
      <c r="B25" s="9" t="s">
        <v>25</v>
      </c>
      <c r="C25" s="9" t="s">
        <v>8</v>
      </c>
      <c r="D25" s="29">
        <v>1946</v>
      </c>
      <c r="E25" s="26">
        <v>0</v>
      </c>
      <c r="F25" s="30">
        <v>351</v>
      </c>
      <c r="G25" s="38">
        <v>362</v>
      </c>
      <c r="H25" s="35">
        <v>11</v>
      </c>
      <c r="I25" s="35">
        <v>356.5</v>
      </c>
      <c r="J25" s="29">
        <v>362</v>
      </c>
      <c r="K25" s="29">
        <v>0</v>
      </c>
      <c r="P25" s="52"/>
      <c r="Q25" s="11"/>
      <c r="R25" s="11"/>
      <c r="S25" s="11"/>
      <c r="T25" s="11"/>
      <c r="U25" s="11"/>
      <c r="V25" s="11"/>
    </row>
    <row r="26" spans="1:22" ht="15">
      <c r="A26" s="9">
        <v>23</v>
      </c>
      <c r="B26" s="9" t="s">
        <v>107</v>
      </c>
      <c r="C26" s="9" t="s">
        <v>108</v>
      </c>
      <c r="D26" s="29">
        <v>1946</v>
      </c>
      <c r="E26" s="26">
        <v>0</v>
      </c>
      <c r="F26" s="30">
        <v>356</v>
      </c>
      <c r="G26" s="38">
        <v>356</v>
      </c>
      <c r="H26" s="35">
        <v>0</v>
      </c>
      <c r="I26" s="35">
        <v>356</v>
      </c>
      <c r="J26" s="29">
        <v>356</v>
      </c>
      <c r="K26" s="29">
        <v>0</v>
      </c>
      <c r="P26" s="52"/>
      <c r="Q26" s="11"/>
      <c r="R26" s="11"/>
      <c r="S26" s="11"/>
      <c r="T26" s="11"/>
      <c r="U26" s="11"/>
      <c r="V26" s="11"/>
    </row>
    <row r="27" spans="1:22" ht="15">
      <c r="A27" s="9">
        <v>24</v>
      </c>
      <c r="B27" s="9" t="s">
        <v>30</v>
      </c>
      <c r="C27" s="9" t="s">
        <v>34</v>
      </c>
      <c r="D27" s="29">
        <v>1954</v>
      </c>
      <c r="E27" s="26">
        <v>0</v>
      </c>
      <c r="F27" s="30">
        <v>350</v>
      </c>
      <c r="G27" s="38">
        <v>360</v>
      </c>
      <c r="H27" s="35">
        <v>10</v>
      </c>
      <c r="I27" s="35">
        <v>355</v>
      </c>
      <c r="J27" s="29">
        <v>360</v>
      </c>
      <c r="K27" s="29">
        <v>0</v>
      </c>
      <c r="P27" s="52"/>
      <c r="Q27" s="11"/>
      <c r="R27" s="11"/>
      <c r="S27" s="11"/>
      <c r="T27" s="11"/>
      <c r="U27" s="11"/>
      <c r="V27" s="11"/>
    </row>
    <row r="28" spans="1:22" ht="15">
      <c r="A28" s="9">
        <v>25</v>
      </c>
      <c r="B28" s="9" t="s">
        <v>47</v>
      </c>
      <c r="C28" s="9" t="s">
        <v>8</v>
      </c>
      <c r="D28" s="29">
        <v>1947</v>
      </c>
      <c r="E28" s="26">
        <v>0</v>
      </c>
      <c r="F28" s="30">
        <v>354</v>
      </c>
      <c r="G28" s="38">
        <v>354</v>
      </c>
      <c r="H28" s="35">
        <v>0</v>
      </c>
      <c r="I28" s="35">
        <v>354</v>
      </c>
      <c r="J28" s="29">
        <v>354</v>
      </c>
      <c r="K28" s="29">
        <v>0</v>
      </c>
      <c r="P28" s="52"/>
      <c r="Q28" s="11"/>
      <c r="R28" s="11"/>
      <c r="S28" s="11"/>
      <c r="T28" s="11"/>
      <c r="U28" s="11"/>
      <c r="V28" s="11"/>
    </row>
    <row r="29" spans="1:22" ht="15">
      <c r="A29" s="9">
        <v>26</v>
      </c>
      <c r="B29" s="9" t="s">
        <v>40</v>
      </c>
      <c r="C29" s="9" t="s">
        <v>41</v>
      </c>
      <c r="D29" s="29">
        <v>1960</v>
      </c>
      <c r="E29" s="26">
        <v>0</v>
      </c>
      <c r="F29" s="30">
        <v>350</v>
      </c>
      <c r="G29" s="38">
        <v>357</v>
      </c>
      <c r="H29" s="35">
        <v>7</v>
      </c>
      <c r="I29" s="35">
        <v>353.5</v>
      </c>
      <c r="J29" s="29">
        <v>357</v>
      </c>
      <c r="K29" s="29">
        <v>0</v>
      </c>
      <c r="P29" s="52"/>
      <c r="Q29" s="11"/>
      <c r="R29" s="11"/>
      <c r="S29" s="11"/>
      <c r="T29" s="11"/>
      <c r="U29" s="11"/>
      <c r="V29" s="11"/>
    </row>
    <row r="30" spans="1:22" ht="15">
      <c r="A30" s="9">
        <v>27</v>
      </c>
      <c r="B30" s="9" t="s">
        <v>188</v>
      </c>
      <c r="C30" s="9" t="s">
        <v>189</v>
      </c>
      <c r="D30" s="29">
        <v>1959</v>
      </c>
      <c r="E30" s="26">
        <v>0</v>
      </c>
      <c r="F30" s="30">
        <v>351</v>
      </c>
      <c r="G30" s="38">
        <v>351</v>
      </c>
      <c r="H30" s="35">
        <v>0</v>
      </c>
      <c r="I30" s="35">
        <v>351</v>
      </c>
      <c r="J30" s="29">
        <v>351</v>
      </c>
      <c r="K30" s="29">
        <v>0</v>
      </c>
      <c r="P30" s="52"/>
      <c r="Q30" s="11"/>
      <c r="R30" s="11"/>
      <c r="S30" s="11"/>
      <c r="T30" s="11"/>
      <c r="U30" s="11"/>
      <c r="V30" s="11"/>
    </row>
    <row r="31" spans="1:22" ht="15">
      <c r="A31" s="9">
        <v>28</v>
      </c>
      <c r="B31" s="9" t="s">
        <v>67</v>
      </c>
      <c r="C31" s="9" t="s">
        <v>68</v>
      </c>
      <c r="D31" s="29">
        <v>1955</v>
      </c>
      <c r="E31" s="26">
        <v>0</v>
      </c>
      <c r="F31" s="30">
        <v>346</v>
      </c>
      <c r="G31" s="38">
        <v>354</v>
      </c>
      <c r="H31" s="35">
        <v>8</v>
      </c>
      <c r="I31" s="35">
        <v>350</v>
      </c>
      <c r="J31" s="29">
        <v>354</v>
      </c>
      <c r="K31" s="29">
        <v>0</v>
      </c>
      <c r="P31" s="52"/>
      <c r="Q31" s="11"/>
      <c r="R31" s="11"/>
      <c r="S31" s="11"/>
      <c r="T31" s="11"/>
      <c r="U31" s="11"/>
      <c r="V31" s="11"/>
    </row>
    <row r="32" spans="1:22" ht="15">
      <c r="A32" s="9">
        <v>29</v>
      </c>
      <c r="B32" s="9" t="s">
        <v>62</v>
      </c>
      <c r="C32" s="9" t="s">
        <v>41</v>
      </c>
      <c r="D32" s="29">
        <v>1972</v>
      </c>
      <c r="E32" s="26">
        <v>0</v>
      </c>
      <c r="F32" s="30">
        <v>350</v>
      </c>
      <c r="G32" s="38">
        <v>350</v>
      </c>
      <c r="H32" s="35">
        <v>0</v>
      </c>
      <c r="I32" s="35">
        <v>350</v>
      </c>
      <c r="J32" s="29">
        <v>350</v>
      </c>
      <c r="K32" s="29">
        <v>0</v>
      </c>
      <c r="P32" s="52"/>
      <c r="Q32" s="11"/>
      <c r="R32" s="11"/>
      <c r="S32" s="11"/>
      <c r="T32" s="11"/>
      <c r="U32" s="11"/>
      <c r="V32" s="11"/>
    </row>
    <row r="33" spans="1:22" ht="15">
      <c r="A33" s="9">
        <v>30</v>
      </c>
      <c r="B33" s="9" t="s">
        <v>46</v>
      </c>
      <c r="C33" s="9" t="s">
        <v>8</v>
      </c>
      <c r="D33" s="29">
        <v>1950</v>
      </c>
      <c r="E33" s="26">
        <v>0</v>
      </c>
      <c r="F33" s="30">
        <v>346</v>
      </c>
      <c r="G33" s="38">
        <v>351</v>
      </c>
      <c r="H33" s="35">
        <v>5</v>
      </c>
      <c r="I33" s="35">
        <v>348.5</v>
      </c>
      <c r="J33" s="29">
        <v>351</v>
      </c>
      <c r="K33" s="29">
        <v>0</v>
      </c>
      <c r="P33" s="52"/>
      <c r="Q33" s="11"/>
      <c r="R33" s="11"/>
      <c r="S33" s="11"/>
      <c r="T33" s="11"/>
      <c r="U33" s="11"/>
      <c r="V33" s="11"/>
    </row>
    <row r="34" spans="1:22" ht="15">
      <c r="A34" s="9">
        <v>31</v>
      </c>
      <c r="B34" s="9" t="s">
        <v>86</v>
      </c>
      <c r="C34" s="9" t="s">
        <v>150</v>
      </c>
      <c r="D34" s="29">
        <v>1952</v>
      </c>
      <c r="E34" s="26">
        <v>0</v>
      </c>
      <c r="F34" s="30">
        <v>347</v>
      </c>
      <c r="G34" s="38">
        <v>347</v>
      </c>
      <c r="H34" s="35">
        <v>0</v>
      </c>
      <c r="I34" s="35">
        <v>347</v>
      </c>
      <c r="J34" s="29">
        <v>347</v>
      </c>
      <c r="K34" s="29">
        <v>0</v>
      </c>
      <c r="P34" s="52"/>
      <c r="Q34" s="11"/>
      <c r="R34" s="11"/>
      <c r="S34" s="11"/>
      <c r="T34" s="11"/>
      <c r="U34" s="11"/>
      <c r="V34" s="11"/>
    </row>
    <row r="35" spans="1:22" ht="15">
      <c r="A35" s="9">
        <v>32</v>
      </c>
      <c r="B35" s="9" t="s">
        <v>53</v>
      </c>
      <c r="C35" s="9" t="s">
        <v>54</v>
      </c>
      <c r="D35" s="29">
        <v>1962</v>
      </c>
      <c r="E35" s="26">
        <v>0</v>
      </c>
      <c r="F35" s="30">
        <v>344</v>
      </c>
      <c r="G35" s="38">
        <v>350</v>
      </c>
      <c r="H35" s="35">
        <v>6</v>
      </c>
      <c r="I35" s="35">
        <v>347</v>
      </c>
      <c r="J35" s="29">
        <v>350</v>
      </c>
      <c r="K35" s="29">
        <v>0</v>
      </c>
      <c r="P35" s="52"/>
      <c r="Q35" s="11"/>
      <c r="R35" s="11"/>
      <c r="S35" s="11"/>
      <c r="T35" s="11"/>
      <c r="U35" s="11"/>
      <c r="V35" s="11"/>
    </row>
    <row r="36" spans="1:22" ht="15">
      <c r="A36" s="9">
        <v>33</v>
      </c>
      <c r="B36" s="9" t="s">
        <v>45</v>
      </c>
      <c r="C36" s="9" t="s">
        <v>8</v>
      </c>
      <c r="D36" s="29">
        <v>1959</v>
      </c>
      <c r="E36" s="26">
        <v>0</v>
      </c>
      <c r="F36" s="30">
        <v>335</v>
      </c>
      <c r="G36" s="38">
        <v>357</v>
      </c>
      <c r="H36" s="35">
        <v>22</v>
      </c>
      <c r="I36" s="35">
        <v>346</v>
      </c>
      <c r="J36" s="29">
        <v>357</v>
      </c>
      <c r="K36" s="29">
        <v>0</v>
      </c>
      <c r="P36" s="52"/>
      <c r="Q36" s="11"/>
      <c r="R36" s="11"/>
      <c r="S36" s="11"/>
      <c r="T36" s="11"/>
      <c r="U36" s="11"/>
      <c r="V36" s="11"/>
    </row>
    <row r="37" spans="1:22" ht="15">
      <c r="A37" s="9">
        <v>34</v>
      </c>
      <c r="B37" s="9" t="s">
        <v>61</v>
      </c>
      <c r="C37" s="9" t="s">
        <v>39</v>
      </c>
      <c r="D37" s="29">
        <v>1965</v>
      </c>
      <c r="E37" s="26">
        <v>0</v>
      </c>
      <c r="F37" s="30">
        <v>340</v>
      </c>
      <c r="G37" s="38">
        <v>345</v>
      </c>
      <c r="H37" s="35">
        <v>5</v>
      </c>
      <c r="I37" s="35">
        <v>342.5</v>
      </c>
      <c r="J37" s="29">
        <v>345</v>
      </c>
      <c r="K37" s="29">
        <v>0</v>
      </c>
      <c r="P37" s="52"/>
      <c r="Q37" s="11"/>
      <c r="R37" s="11"/>
      <c r="S37" s="11"/>
      <c r="T37" s="11"/>
      <c r="U37" s="11"/>
      <c r="V37" s="11"/>
    </row>
    <row r="38" spans="1:22" ht="15">
      <c r="A38" s="9">
        <v>35</v>
      </c>
      <c r="B38" s="9" t="s">
        <v>70</v>
      </c>
      <c r="C38" s="9" t="s">
        <v>8</v>
      </c>
      <c r="D38" s="29">
        <v>1950</v>
      </c>
      <c r="E38" s="26">
        <v>0</v>
      </c>
      <c r="F38" s="30">
        <v>337</v>
      </c>
      <c r="G38" s="38">
        <v>345</v>
      </c>
      <c r="H38" s="35">
        <v>8</v>
      </c>
      <c r="I38" s="35">
        <v>341</v>
      </c>
      <c r="J38" s="29">
        <v>345</v>
      </c>
      <c r="K38" s="29">
        <v>0</v>
      </c>
      <c r="P38" s="52"/>
      <c r="Q38" s="11"/>
      <c r="R38" s="11"/>
      <c r="S38" s="11"/>
      <c r="T38" s="11"/>
      <c r="U38" s="11"/>
      <c r="V38" s="11"/>
    </row>
    <row r="39" spans="1:22" ht="15">
      <c r="A39" s="9">
        <v>36</v>
      </c>
      <c r="B39" s="9" t="s">
        <v>36</v>
      </c>
      <c r="C39" s="9" t="s">
        <v>37</v>
      </c>
      <c r="D39" s="29">
        <v>1958</v>
      </c>
      <c r="E39" s="26">
        <v>0</v>
      </c>
      <c r="F39" s="30">
        <v>330</v>
      </c>
      <c r="G39" s="38">
        <v>350</v>
      </c>
      <c r="H39" s="35">
        <v>20</v>
      </c>
      <c r="I39" s="35">
        <v>340</v>
      </c>
      <c r="J39" s="29">
        <v>350</v>
      </c>
      <c r="K39" s="29">
        <v>0</v>
      </c>
      <c r="P39" s="52"/>
      <c r="Q39" s="11"/>
      <c r="R39" s="11"/>
      <c r="S39" s="11"/>
      <c r="T39" s="11"/>
      <c r="U39" s="11"/>
      <c r="V39" s="11"/>
    </row>
    <row r="40" spans="1:22" ht="15">
      <c r="A40" s="9">
        <v>37</v>
      </c>
      <c r="B40" s="9" t="s">
        <v>63</v>
      </c>
      <c r="C40" s="9" t="s">
        <v>27</v>
      </c>
      <c r="D40" s="29">
        <v>1965</v>
      </c>
      <c r="E40" s="26">
        <v>0</v>
      </c>
      <c r="F40" s="30">
        <v>340</v>
      </c>
      <c r="G40" s="38">
        <v>340</v>
      </c>
      <c r="H40" s="35">
        <v>0</v>
      </c>
      <c r="I40" s="35">
        <v>340</v>
      </c>
      <c r="J40" s="29">
        <v>340</v>
      </c>
      <c r="K40" s="29">
        <v>0</v>
      </c>
      <c r="P40" s="52"/>
      <c r="Q40" s="11"/>
      <c r="R40" s="11"/>
      <c r="S40" s="11"/>
      <c r="T40" s="11"/>
      <c r="U40" s="11"/>
      <c r="V40" s="11"/>
    </row>
    <row r="41" spans="1:22" ht="15">
      <c r="A41" s="9">
        <v>38</v>
      </c>
      <c r="B41" s="9" t="s">
        <v>104</v>
      </c>
      <c r="C41" s="9" t="s">
        <v>57</v>
      </c>
      <c r="D41" s="29">
        <v>1962</v>
      </c>
      <c r="E41" s="26">
        <v>0</v>
      </c>
      <c r="F41" s="30">
        <v>337</v>
      </c>
      <c r="G41" s="38">
        <v>337</v>
      </c>
      <c r="H41" s="35">
        <v>0</v>
      </c>
      <c r="I41" s="35">
        <v>337</v>
      </c>
      <c r="J41" s="29">
        <v>337</v>
      </c>
      <c r="K41" s="29">
        <v>0</v>
      </c>
      <c r="P41" s="52"/>
      <c r="Q41" s="11"/>
      <c r="R41" s="11"/>
      <c r="S41" s="11"/>
      <c r="T41" s="11"/>
      <c r="U41" s="11"/>
      <c r="V41" s="11"/>
    </row>
    <row r="42" spans="1:22" ht="15">
      <c r="A42" s="9">
        <v>39</v>
      </c>
      <c r="B42" s="9" t="s">
        <v>140</v>
      </c>
      <c r="C42" s="9" t="s">
        <v>141</v>
      </c>
      <c r="D42" s="29">
        <v>1961</v>
      </c>
      <c r="E42" s="26">
        <v>0</v>
      </c>
      <c r="F42" s="30">
        <v>334</v>
      </c>
      <c r="G42" s="38">
        <v>334</v>
      </c>
      <c r="H42" s="35">
        <v>0</v>
      </c>
      <c r="I42" s="35">
        <v>334</v>
      </c>
      <c r="J42" s="29">
        <v>334</v>
      </c>
      <c r="K42" s="29">
        <v>0</v>
      </c>
      <c r="P42" s="52"/>
      <c r="Q42" s="11"/>
      <c r="R42" s="11"/>
      <c r="S42" s="11"/>
      <c r="T42" s="11"/>
      <c r="U42" s="11"/>
      <c r="V42" s="11"/>
    </row>
    <row r="43" spans="1:22" ht="15">
      <c r="A43" s="9">
        <v>40</v>
      </c>
      <c r="B43" s="9" t="s">
        <v>56</v>
      </c>
      <c r="C43" s="9" t="s">
        <v>57</v>
      </c>
      <c r="D43" s="29">
        <v>1967</v>
      </c>
      <c r="E43" s="26">
        <v>0</v>
      </c>
      <c r="F43" s="30">
        <v>333</v>
      </c>
      <c r="G43" s="38">
        <v>333</v>
      </c>
      <c r="H43" s="35">
        <v>0</v>
      </c>
      <c r="I43" s="35">
        <v>333</v>
      </c>
      <c r="J43" s="29">
        <v>333</v>
      </c>
      <c r="K43" s="29">
        <v>0</v>
      </c>
      <c r="P43" s="52"/>
      <c r="Q43" s="11"/>
      <c r="R43" s="11"/>
      <c r="S43" s="11"/>
      <c r="T43" s="11"/>
      <c r="U43" s="11"/>
      <c r="V43" s="11"/>
    </row>
    <row r="44" spans="1:22" ht="15">
      <c r="A44" s="9">
        <v>41</v>
      </c>
      <c r="B44" s="9" t="s">
        <v>51</v>
      </c>
      <c r="C44" s="9" t="s">
        <v>43</v>
      </c>
      <c r="D44" s="29">
        <v>1951</v>
      </c>
      <c r="E44" s="26">
        <v>0</v>
      </c>
      <c r="F44" s="30">
        <v>332</v>
      </c>
      <c r="G44" s="38">
        <v>332</v>
      </c>
      <c r="H44" s="35">
        <v>0</v>
      </c>
      <c r="I44" s="35">
        <v>332</v>
      </c>
      <c r="J44" s="29">
        <v>332</v>
      </c>
      <c r="K44" s="29">
        <v>0</v>
      </c>
      <c r="P44" s="52"/>
      <c r="Q44" s="11"/>
      <c r="R44" s="11"/>
      <c r="S44" s="11"/>
      <c r="T44" s="11"/>
      <c r="U44" s="11"/>
      <c r="V44" s="11"/>
    </row>
    <row r="45" spans="1:22" ht="15">
      <c r="A45" s="9">
        <v>42</v>
      </c>
      <c r="B45" s="9" t="s">
        <v>58</v>
      </c>
      <c r="C45" s="9" t="s">
        <v>37</v>
      </c>
      <c r="D45" s="29">
        <v>1948</v>
      </c>
      <c r="E45" s="26">
        <v>0</v>
      </c>
      <c r="F45" s="30">
        <v>332</v>
      </c>
      <c r="G45" s="38">
        <v>332</v>
      </c>
      <c r="H45" s="35">
        <v>0</v>
      </c>
      <c r="I45" s="35">
        <v>332</v>
      </c>
      <c r="J45" s="29">
        <v>332</v>
      </c>
      <c r="K45" s="29">
        <v>0</v>
      </c>
      <c r="P45" s="52"/>
      <c r="Q45" s="11"/>
      <c r="R45" s="11"/>
      <c r="S45" s="11"/>
      <c r="T45" s="11"/>
      <c r="U45" s="11"/>
      <c r="V45" s="11"/>
    </row>
    <row r="46" spans="1:22" ht="15">
      <c r="A46" s="9">
        <v>43</v>
      </c>
      <c r="B46" s="9" t="s">
        <v>73</v>
      </c>
      <c r="C46" s="9" t="s">
        <v>74</v>
      </c>
      <c r="D46" s="29">
        <v>1956</v>
      </c>
      <c r="E46" s="26">
        <v>0</v>
      </c>
      <c r="F46" s="30">
        <v>331</v>
      </c>
      <c r="G46" s="38">
        <v>331</v>
      </c>
      <c r="H46" s="35">
        <v>0</v>
      </c>
      <c r="I46" s="35">
        <v>331</v>
      </c>
      <c r="J46" s="29">
        <v>331</v>
      </c>
      <c r="K46" s="29">
        <v>0</v>
      </c>
      <c r="P46" s="52"/>
      <c r="Q46" s="11"/>
      <c r="R46" s="11"/>
      <c r="S46" s="11"/>
      <c r="T46" s="11"/>
      <c r="U46" s="11"/>
      <c r="V46" s="11"/>
    </row>
    <row r="47" spans="1:22" ht="15">
      <c r="A47" s="9">
        <v>44</v>
      </c>
      <c r="B47" s="9" t="s">
        <v>13</v>
      </c>
      <c r="C47" s="9" t="s">
        <v>8</v>
      </c>
      <c r="D47" s="29">
        <v>1967</v>
      </c>
      <c r="E47" s="26">
        <v>0</v>
      </c>
      <c r="F47" s="30">
        <v>320</v>
      </c>
      <c r="G47" s="38">
        <v>341</v>
      </c>
      <c r="H47" s="35">
        <v>21</v>
      </c>
      <c r="I47" s="35">
        <v>330.5</v>
      </c>
      <c r="J47" s="29">
        <v>341</v>
      </c>
      <c r="K47" s="29">
        <v>0</v>
      </c>
      <c r="P47" s="52"/>
      <c r="Q47" s="11"/>
      <c r="R47" s="11"/>
      <c r="S47" s="11"/>
      <c r="T47" s="11"/>
      <c r="U47" s="11"/>
      <c r="V47" s="11"/>
    </row>
    <row r="48" spans="1:22" ht="15">
      <c r="A48" s="9">
        <v>45</v>
      </c>
      <c r="B48" s="9" t="s">
        <v>89</v>
      </c>
      <c r="C48" s="9" t="s">
        <v>12</v>
      </c>
      <c r="D48" s="29">
        <v>1949</v>
      </c>
      <c r="E48" s="26">
        <v>0</v>
      </c>
      <c r="F48" s="30">
        <v>330</v>
      </c>
      <c r="G48" s="38">
        <v>330</v>
      </c>
      <c r="H48" s="35">
        <v>0</v>
      </c>
      <c r="I48" s="35">
        <v>330</v>
      </c>
      <c r="J48" s="29">
        <v>330</v>
      </c>
      <c r="K48" s="29">
        <v>0</v>
      </c>
      <c r="P48" s="52"/>
      <c r="Q48" s="11"/>
      <c r="R48" s="11"/>
      <c r="S48" s="11"/>
      <c r="T48" s="11"/>
      <c r="U48" s="11"/>
      <c r="V48" s="11"/>
    </row>
    <row r="49" spans="1:22" ht="15">
      <c r="A49" s="9">
        <v>46</v>
      </c>
      <c r="B49" s="9" t="s">
        <v>190</v>
      </c>
      <c r="C49" s="9" t="s">
        <v>27</v>
      </c>
      <c r="D49" s="29">
        <v>1974</v>
      </c>
      <c r="E49" s="26">
        <v>0</v>
      </c>
      <c r="F49" s="30">
        <v>322</v>
      </c>
      <c r="G49" s="38">
        <v>337</v>
      </c>
      <c r="H49" s="35">
        <v>15</v>
      </c>
      <c r="I49" s="35">
        <v>329.5</v>
      </c>
      <c r="J49" s="29">
        <v>337</v>
      </c>
      <c r="K49" s="29">
        <v>0</v>
      </c>
      <c r="P49" s="52"/>
      <c r="Q49" s="11"/>
      <c r="R49" s="11"/>
      <c r="S49" s="11"/>
      <c r="T49" s="11"/>
      <c r="U49" s="11"/>
      <c r="V49" s="11"/>
    </row>
    <row r="50" spans="1:22" ht="15">
      <c r="A50" s="9">
        <v>47</v>
      </c>
      <c r="B50" s="9" t="s">
        <v>71</v>
      </c>
      <c r="C50" s="9" t="s">
        <v>72</v>
      </c>
      <c r="D50" s="29">
        <v>1958</v>
      </c>
      <c r="E50" s="26">
        <v>0</v>
      </c>
      <c r="F50" s="30">
        <v>327</v>
      </c>
      <c r="G50" s="38">
        <v>331</v>
      </c>
      <c r="H50" s="35">
        <v>4</v>
      </c>
      <c r="I50" s="35">
        <v>329</v>
      </c>
      <c r="J50" s="29">
        <v>331</v>
      </c>
      <c r="K50" s="29">
        <v>0</v>
      </c>
      <c r="P50" s="52"/>
      <c r="Q50" s="11"/>
      <c r="R50" s="11"/>
      <c r="S50" s="11"/>
      <c r="T50" s="11"/>
      <c r="U50" s="11"/>
      <c r="V50" s="11"/>
    </row>
    <row r="51" spans="1:22" ht="15">
      <c r="A51" s="9">
        <v>48</v>
      </c>
      <c r="B51" s="9" t="s">
        <v>151</v>
      </c>
      <c r="C51" s="9" t="s">
        <v>54</v>
      </c>
      <c r="D51" s="29">
        <v>1949</v>
      </c>
      <c r="E51" s="26">
        <v>0</v>
      </c>
      <c r="F51" s="30">
        <v>327</v>
      </c>
      <c r="G51" s="38">
        <v>327</v>
      </c>
      <c r="H51" s="35">
        <v>0</v>
      </c>
      <c r="I51" s="35">
        <v>327</v>
      </c>
      <c r="J51" s="29">
        <v>327</v>
      </c>
      <c r="K51" s="29">
        <v>0</v>
      </c>
      <c r="P51" s="52"/>
      <c r="Q51" s="11"/>
      <c r="R51" s="11"/>
      <c r="S51" s="11"/>
      <c r="T51" s="11"/>
      <c r="U51" s="11"/>
      <c r="V51" s="11"/>
    </row>
    <row r="52" spans="1:22" ht="15">
      <c r="A52" s="9">
        <v>49</v>
      </c>
      <c r="B52" s="9" t="s">
        <v>95</v>
      </c>
      <c r="C52" s="9" t="s">
        <v>96</v>
      </c>
      <c r="D52" s="29">
        <v>1970</v>
      </c>
      <c r="E52" s="26">
        <v>0</v>
      </c>
      <c r="F52" s="30">
        <v>323</v>
      </c>
      <c r="G52" s="38">
        <v>323</v>
      </c>
      <c r="H52" s="35">
        <v>0</v>
      </c>
      <c r="I52" s="35">
        <v>323</v>
      </c>
      <c r="J52" s="29">
        <v>323</v>
      </c>
      <c r="K52" s="29">
        <v>0</v>
      </c>
      <c r="P52" s="52"/>
      <c r="Q52" s="11"/>
      <c r="R52" s="11"/>
      <c r="S52" s="11"/>
      <c r="T52" s="11"/>
      <c r="U52" s="11"/>
      <c r="V52" s="11"/>
    </row>
    <row r="53" spans="1:22" ht="15">
      <c r="A53" s="9">
        <v>50</v>
      </c>
      <c r="B53" s="9" t="s">
        <v>144</v>
      </c>
      <c r="C53" s="9" t="s">
        <v>41</v>
      </c>
      <c r="D53" s="29">
        <v>1950</v>
      </c>
      <c r="E53" s="26">
        <v>0</v>
      </c>
      <c r="F53" s="30">
        <v>320</v>
      </c>
      <c r="G53" s="38">
        <v>320</v>
      </c>
      <c r="H53" s="35">
        <v>0</v>
      </c>
      <c r="I53" s="35">
        <v>320</v>
      </c>
      <c r="J53" s="29">
        <v>320</v>
      </c>
      <c r="K53" s="29">
        <v>0</v>
      </c>
      <c r="P53" s="52"/>
      <c r="Q53" s="11"/>
      <c r="R53" s="11"/>
      <c r="S53" s="11"/>
      <c r="T53" s="11"/>
      <c r="U53" s="11"/>
      <c r="V53" s="11"/>
    </row>
    <row r="54" spans="1:22" ht="15">
      <c r="A54" s="9">
        <v>51</v>
      </c>
      <c r="B54" s="9" t="s">
        <v>60</v>
      </c>
      <c r="C54" s="9" t="s">
        <v>27</v>
      </c>
      <c r="D54" s="29">
        <v>1949</v>
      </c>
      <c r="E54" s="26">
        <v>0</v>
      </c>
      <c r="F54" s="30">
        <v>312</v>
      </c>
      <c r="G54" s="38">
        <v>312</v>
      </c>
      <c r="H54" s="35">
        <v>0</v>
      </c>
      <c r="I54" s="35">
        <v>312</v>
      </c>
      <c r="J54" s="29">
        <v>312</v>
      </c>
      <c r="K54" s="29">
        <v>0</v>
      </c>
      <c r="P54" s="52"/>
      <c r="Q54" s="11"/>
      <c r="R54" s="11"/>
      <c r="S54" s="11"/>
      <c r="T54" s="11"/>
      <c r="U54" s="11"/>
      <c r="V54" s="11"/>
    </row>
    <row r="55" spans="1:22" ht="15">
      <c r="A55" s="9">
        <v>52</v>
      </c>
      <c r="B55" s="9" t="s">
        <v>97</v>
      </c>
      <c r="C55" s="9" t="s">
        <v>12</v>
      </c>
      <c r="D55" s="29">
        <v>1952</v>
      </c>
      <c r="E55" s="26">
        <v>0</v>
      </c>
      <c r="F55" s="30">
        <v>302</v>
      </c>
      <c r="G55" s="38">
        <v>310</v>
      </c>
      <c r="H55" s="35">
        <v>8</v>
      </c>
      <c r="I55" s="35">
        <v>306</v>
      </c>
      <c r="J55" s="29">
        <v>310</v>
      </c>
      <c r="K55" s="29">
        <v>0</v>
      </c>
      <c r="P55" s="52"/>
      <c r="Q55" s="11"/>
      <c r="R55" s="11"/>
      <c r="S55" s="11"/>
      <c r="T55" s="11"/>
      <c r="U55" s="11"/>
      <c r="V55" s="11"/>
    </row>
    <row r="56" spans="1:22" ht="15">
      <c r="A56" s="9">
        <v>53</v>
      </c>
      <c r="B56" s="9" t="s">
        <v>79</v>
      </c>
      <c r="C56" s="9" t="s">
        <v>114</v>
      </c>
      <c r="D56" s="29">
        <v>1936</v>
      </c>
      <c r="E56" s="26">
        <v>0</v>
      </c>
      <c r="F56" s="30">
        <v>302</v>
      </c>
      <c r="G56" s="38">
        <v>302</v>
      </c>
      <c r="H56" s="35">
        <v>0</v>
      </c>
      <c r="I56" s="35">
        <v>302</v>
      </c>
      <c r="J56" s="29">
        <v>302</v>
      </c>
      <c r="K56" s="29">
        <v>0</v>
      </c>
      <c r="P56" s="52"/>
      <c r="Q56" s="11"/>
      <c r="R56" s="11"/>
      <c r="S56" s="11"/>
      <c r="T56" s="11"/>
      <c r="U56" s="11"/>
      <c r="V56" s="11"/>
    </row>
    <row r="57" spans="1:22" ht="15">
      <c r="A57" s="9">
        <v>54</v>
      </c>
      <c r="B57" s="9" t="s">
        <v>65</v>
      </c>
      <c r="C57" s="9" t="s">
        <v>34</v>
      </c>
      <c r="D57" s="29">
        <v>1957</v>
      </c>
      <c r="E57" s="26">
        <v>0</v>
      </c>
      <c r="F57" s="30">
        <v>279</v>
      </c>
      <c r="G57" s="38">
        <v>303</v>
      </c>
      <c r="H57" s="35">
        <v>24</v>
      </c>
      <c r="I57" s="35">
        <v>291</v>
      </c>
      <c r="J57" s="29">
        <v>303</v>
      </c>
      <c r="K57" s="29">
        <v>0</v>
      </c>
      <c r="P57" s="52"/>
      <c r="Q57" s="11"/>
      <c r="R57" s="11"/>
      <c r="S57" s="11"/>
      <c r="T57" s="11"/>
      <c r="U57" s="11"/>
      <c r="V57" s="11"/>
    </row>
    <row r="58" spans="1:22" ht="15">
      <c r="A58" s="9">
        <v>55</v>
      </c>
      <c r="B58" s="9" t="s">
        <v>106</v>
      </c>
      <c r="C58" s="9" t="s">
        <v>50</v>
      </c>
      <c r="D58" s="29">
        <v>1939</v>
      </c>
      <c r="E58" s="26">
        <v>0</v>
      </c>
      <c r="F58" s="30">
        <v>288</v>
      </c>
      <c r="G58" s="38">
        <v>288</v>
      </c>
      <c r="H58" s="35">
        <v>0</v>
      </c>
      <c r="I58" s="35">
        <v>288</v>
      </c>
      <c r="J58" s="29">
        <v>288</v>
      </c>
      <c r="K58" s="29">
        <v>0</v>
      </c>
      <c r="P58" s="52"/>
      <c r="Q58" s="11"/>
      <c r="R58" s="11"/>
      <c r="S58" s="11"/>
      <c r="T58" s="11"/>
      <c r="U58" s="11"/>
      <c r="V58" s="11"/>
    </row>
    <row r="59" spans="1:22" ht="15">
      <c r="A59" s="9">
        <v>56</v>
      </c>
      <c r="B59" s="9" t="s">
        <v>191</v>
      </c>
      <c r="C59" s="9" t="s">
        <v>50</v>
      </c>
      <c r="D59" s="29">
        <v>1947</v>
      </c>
      <c r="E59" s="26">
        <v>0</v>
      </c>
      <c r="F59" s="30">
        <v>277</v>
      </c>
      <c r="G59" s="38">
        <v>277</v>
      </c>
      <c r="H59" s="35">
        <v>0</v>
      </c>
      <c r="I59" s="35">
        <v>277</v>
      </c>
      <c r="J59" s="29">
        <v>277</v>
      </c>
      <c r="K59" s="29">
        <v>0</v>
      </c>
      <c r="P59" s="52"/>
      <c r="Q59" s="11"/>
      <c r="R59" s="11"/>
      <c r="S59" s="11"/>
      <c r="T59" s="11"/>
      <c r="U59" s="11"/>
      <c r="V59" s="11"/>
    </row>
    <row r="60" spans="10:22" ht="15">
      <c r="J60" s="10"/>
      <c r="K60" s="10"/>
      <c r="L60" s="31"/>
      <c r="M60" s="37"/>
      <c r="P60" s="52"/>
      <c r="Q60" s="11"/>
      <c r="R60" s="11"/>
      <c r="S60" s="11"/>
      <c r="T60" s="11"/>
      <c r="U60" s="11"/>
      <c r="V60" s="11"/>
    </row>
    <row r="61" spans="10:22" ht="15">
      <c r="J61" s="10"/>
      <c r="K61" s="10"/>
      <c r="L61" s="31"/>
      <c r="M61" s="37"/>
      <c r="P61" s="52"/>
      <c r="Q61" s="11"/>
      <c r="R61" s="11"/>
      <c r="S61" s="11"/>
      <c r="T61" s="11"/>
      <c r="U61" s="11"/>
      <c r="V61" s="11"/>
    </row>
    <row r="62" spans="10:22" ht="15">
      <c r="J62" s="10"/>
      <c r="K62" s="10"/>
      <c r="L62" s="31"/>
      <c r="M62" s="37"/>
      <c r="P62" s="52"/>
      <c r="Q62" s="11"/>
      <c r="R62" s="11"/>
      <c r="S62" s="11"/>
      <c r="T62" s="11"/>
      <c r="U62" s="11"/>
      <c r="V62" s="11"/>
    </row>
    <row r="63" spans="10:22" ht="15">
      <c r="J63" s="10"/>
      <c r="K63" s="10"/>
      <c r="L63" s="31"/>
      <c r="M63" s="37"/>
      <c r="P63" s="52"/>
      <c r="Q63" s="11"/>
      <c r="R63" s="11"/>
      <c r="S63" s="11"/>
      <c r="T63" s="11"/>
      <c r="U63" s="11"/>
      <c r="V63" s="11"/>
    </row>
    <row r="64" spans="10:22" ht="15">
      <c r="J64" s="10"/>
      <c r="K64" s="10"/>
      <c r="L64" s="31"/>
      <c r="M64" s="37"/>
      <c r="P64" s="52"/>
      <c r="Q64" s="11"/>
      <c r="R64" s="11"/>
      <c r="S64" s="11"/>
      <c r="T64" s="11"/>
      <c r="U64" s="11"/>
      <c r="V64" s="11"/>
    </row>
    <row r="65" spans="10:22" ht="15">
      <c r="J65" s="10"/>
      <c r="K65" s="10"/>
      <c r="L65" s="31"/>
      <c r="M65" s="37"/>
      <c r="P65" s="52"/>
      <c r="Q65" s="11"/>
      <c r="R65" s="11"/>
      <c r="S65" s="11"/>
      <c r="T65" s="11"/>
      <c r="U65" s="11"/>
      <c r="V65" s="11"/>
    </row>
    <row r="66" spans="1:22" ht="15">
      <c r="A66" s="1" t="s">
        <v>209</v>
      </c>
      <c r="P66" s="52"/>
      <c r="Q66" s="11"/>
      <c r="R66" s="11"/>
      <c r="S66" s="11"/>
      <c r="T66" s="11"/>
      <c r="U66" s="11"/>
      <c r="V66" s="11"/>
    </row>
    <row r="67" spans="11:22" ht="15">
      <c r="K67" s="39">
        <v>43786</v>
      </c>
      <c r="P67" s="52"/>
      <c r="Q67" s="11"/>
      <c r="R67" s="11"/>
      <c r="S67" s="11"/>
      <c r="T67" s="11"/>
      <c r="U67" s="11"/>
      <c r="V67" s="11"/>
    </row>
    <row r="68" spans="1:11" ht="45">
      <c r="A68" s="20" t="s">
        <v>208</v>
      </c>
      <c r="B68" s="36" t="s">
        <v>174</v>
      </c>
      <c r="C68" s="36" t="s">
        <v>2</v>
      </c>
      <c r="D68" s="36" t="s">
        <v>231</v>
      </c>
      <c r="E68" s="36" t="s">
        <v>204</v>
      </c>
      <c r="F68" s="36" t="s">
        <v>224</v>
      </c>
      <c r="G68" s="36" t="s">
        <v>223</v>
      </c>
      <c r="H68" s="36" t="s">
        <v>227</v>
      </c>
      <c r="I68" s="36" t="s">
        <v>205</v>
      </c>
      <c r="J68" s="36" t="s">
        <v>203</v>
      </c>
      <c r="K68" s="36" t="s">
        <v>229</v>
      </c>
    </row>
    <row r="69" spans="1:11" ht="15">
      <c r="A69" s="9">
        <v>1</v>
      </c>
      <c r="B69" s="9" t="s">
        <v>206</v>
      </c>
      <c r="C69" s="9" t="s">
        <v>8</v>
      </c>
      <c r="D69" s="9">
        <v>1974</v>
      </c>
      <c r="E69" s="26">
        <v>0</v>
      </c>
      <c r="F69" s="30">
        <v>361</v>
      </c>
      <c r="G69" s="38">
        <v>361</v>
      </c>
      <c r="H69" s="9">
        <v>0</v>
      </c>
      <c r="I69" s="9">
        <v>361</v>
      </c>
      <c r="J69" s="9">
        <v>361</v>
      </c>
      <c r="K69" s="9">
        <v>0</v>
      </c>
    </row>
    <row r="70" spans="1:11" ht="15">
      <c r="A70" s="9">
        <v>2</v>
      </c>
      <c r="B70" s="9" t="s">
        <v>192</v>
      </c>
      <c r="C70" s="9" t="s">
        <v>27</v>
      </c>
      <c r="D70" s="9">
        <v>1976</v>
      </c>
      <c r="E70" s="26">
        <v>0</v>
      </c>
      <c r="F70" s="30">
        <v>350</v>
      </c>
      <c r="G70" s="38">
        <v>350</v>
      </c>
      <c r="H70" s="9">
        <v>0</v>
      </c>
      <c r="I70" s="9">
        <v>350</v>
      </c>
      <c r="J70" s="9">
        <v>350</v>
      </c>
      <c r="K70" s="9">
        <v>0</v>
      </c>
    </row>
    <row r="71" spans="1:11" ht="15">
      <c r="A71" s="9">
        <v>3</v>
      </c>
      <c r="B71" s="9" t="s">
        <v>193</v>
      </c>
      <c r="C71" s="9" t="s">
        <v>39</v>
      </c>
      <c r="D71" s="9">
        <v>1971</v>
      </c>
      <c r="E71" s="26">
        <v>0</v>
      </c>
      <c r="F71" s="30">
        <v>333</v>
      </c>
      <c r="G71" s="38">
        <v>333</v>
      </c>
      <c r="H71" s="9">
        <v>0</v>
      </c>
      <c r="I71" s="9">
        <v>333</v>
      </c>
      <c r="J71" s="9">
        <v>333</v>
      </c>
      <c r="K71" s="9">
        <v>0</v>
      </c>
    </row>
    <row r="72" spans="1:11" ht="15">
      <c r="A72" s="9">
        <v>4</v>
      </c>
      <c r="B72" s="9" t="s">
        <v>195</v>
      </c>
      <c r="C72" s="9" t="s">
        <v>27</v>
      </c>
      <c r="D72" s="9">
        <v>1949</v>
      </c>
      <c r="E72" s="26">
        <v>0</v>
      </c>
      <c r="F72" s="30">
        <v>332</v>
      </c>
      <c r="G72" s="38">
        <v>332</v>
      </c>
      <c r="H72" s="9">
        <v>0</v>
      </c>
      <c r="I72" s="9">
        <v>332</v>
      </c>
      <c r="J72" s="9">
        <v>332</v>
      </c>
      <c r="K72" s="9">
        <v>0</v>
      </c>
    </row>
    <row r="73" spans="1:11" ht="15">
      <c r="A73" s="9">
        <v>5</v>
      </c>
      <c r="B73" s="9" t="s">
        <v>218</v>
      </c>
      <c r="C73" s="9" t="s">
        <v>141</v>
      </c>
      <c r="D73" s="9">
        <v>1973</v>
      </c>
      <c r="E73" s="26">
        <v>0</v>
      </c>
      <c r="F73" s="30">
        <v>315</v>
      </c>
      <c r="G73" s="38">
        <v>321</v>
      </c>
      <c r="H73" s="9">
        <v>6</v>
      </c>
      <c r="I73" s="9">
        <v>318</v>
      </c>
      <c r="J73" s="9">
        <v>0</v>
      </c>
      <c r="K73" s="9">
        <v>321</v>
      </c>
    </row>
    <row r="74" spans="1:11" ht="15">
      <c r="A74" s="9">
        <v>6</v>
      </c>
      <c r="B74" s="9" t="s">
        <v>219</v>
      </c>
      <c r="C74" s="9" t="s">
        <v>141</v>
      </c>
      <c r="D74" s="9">
        <v>1970</v>
      </c>
      <c r="E74" s="26">
        <v>0</v>
      </c>
      <c r="F74" s="30">
        <v>306</v>
      </c>
      <c r="G74" s="38">
        <v>306</v>
      </c>
      <c r="H74" s="9">
        <v>0</v>
      </c>
      <c r="I74" s="9">
        <v>306</v>
      </c>
      <c r="J74" s="9">
        <v>0</v>
      </c>
      <c r="K74" s="9">
        <v>306</v>
      </c>
    </row>
    <row r="75" spans="16:22" ht="15">
      <c r="P75" s="52"/>
      <c r="Q75" s="11"/>
      <c r="R75" s="11"/>
      <c r="S75" s="11"/>
      <c r="T75" s="11"/>
      <c r="U75" s="11"/>
      <c r="V75" s="11"/>
    </row>
    <row r="76" spans="1:22" ht="15">
      <c r="A76" s="1" t="s">
        <v>211</v>
      </c>
      <c r="P76" s="52"/>
      <c r="Q76" s="11"/>
      <c r="R76" s="11"/>
      <c r="S76" s="11"/>
      <c r="T76" s="11"/>
      <c r="U76" s="11"/>
      <c r="V76" s="11"/>
    </row>
    <row r="77" spans="11:22" ht="15">
      <c r="K77" s="39">
        <v>43786</v>
      </c>
      <c r="P77" s="52"/>
      <c r="Q77" s="11"/>
      <c r="R77" s="11"/>
      <c r="S77" s="11"/>
      <c r="T77" s="11"/>
      <c r="U77" s="11"/>
      <c r="V77" s="11"/>
    </row>
    <row r="78" spans="1:11" ht="45">
      <c r="A78" s="9" t="s">
        <v>208</v>
      </c>
      <c r="B78" s="36" t="s">
        <v>174</v>
      </c>
      <c r="C78" s="36" t="s">
        <v>2</v>
      </c>
      <c r="D78" s="36" t="s">
        <v>221</v>
      </c>
      <c r="E78" s="36" t="s">
        <v>204</v>
      </c>
      <c r="F78" s="36" t="s">
        <v>224</v>
      </c>
      <c r="G78" s="36" t="s">
        <v>223</v>
      </c>
      <c r="H78" s="36" t="s">
        <v>227</v>
      </c>
      <c r="I78" s="36" t="s">
        <v>205</v>
      </c>
      <c r="J78" s="36" t="s">
        <v>203</v>
      </c>
      <c r="K78" s="36" t="s">
        <v>229</v>
      </c>
    </row>
    <row r="79" spans="1:11" ht="15">
      <c r="A79" s="9">
        <v>1</v>
      </c>
      <c r="B79" s="9" t="s">
        <v>106</v>
      </c>
      <c r="C79" s="9" t="s">
        <v>8</v>
      </c>
      <c r="D79" s="9">
        <v>1966</v>
      </c>
      <c r="E79" s="26">
        <v>391.7</v>
      </c>
      <c r="F79" s="30">
        <v>389.4</v>
      </c>
      <c r="G79" s="38">
        <v>394.8</v>
      </c>
      <c r="H79" s="12">
        <v>5.400000000000034</v>
      </c>
      <c r="I79" s="12">
        <v>391.7</v>
      </c>
      <c r="J79" s="12">
        <v>394.8</v>
      </c>
      <c r="K79" s="12">
        <v>0</v>
      </c>
    </row>
    <row r="80" spans="1:11" ht="15">
      <c r="A80" s="9">
        <v>2</v>
      </c>
      <c r="B80" s="9" t="s">
        <v>179</v>
      </c>
      <c r="C80" s="9" t="s">
        <v>27</v>
      </c>
      <c r="D80" s="9">
        <v>1968</v>
      </c>
      <c r="E80" s="26">
        <v>384.3</v>
      </c>
      <c r="F80" s="30">
        <v>375.8</v>
      </c>
      <c r="G80" s="38">
        <v>393.5</v>
      </c>
      <c r="H80" s="12">
        <v>17.69999999999999</v>
      </c>
      <c r="I80" s="12">
        <v>384.3</v>
      </c>
      <c r="J80" s="12">
        <v>393.5</v>
      </c>
      <c r="K80" s="12">
        <v>375.8</v>
      </c>
    </row>
    <row r="81" spans="1:11" ht="15">
      <c r="A81" s="9">
        <v>3</v>
      </c>
      <c r="B81" s="9" t="s">
        <v>49</v>
      </c>
      <c r="C81" s="9" t="s">
        <v>50</v>
      </c>
      <c r="D81" s="9">
        <v>1963</v>
      </c>
      <c r="E81" s="26">
        <v>383.3</v>
      </c>
      <c r="F81" s="30">
        <v>367</v>
      </c>
      <c r="G81" s="38">
        <v>388.1</v>
      </c>
      <c r="H81" s="12">
        <v>21.100000000000023</v>
      </c>
      <c r="I81" s="12">
        <v>377.84999999999997</v>
      </c>
      <c r="J81" s="12">
        <v>388.1</v>
      </c>
      <c r="K81" s="12">
        <v>375.9</v>
      </c>
    </row>
    <row r="82" spans="1:11" ht="15">
      <c r="A82" s="9">
        <v>4</v>
      </c>
      <c r="B82" s="9" t="s">
        <v>122</v>
      </c>
      <c r="C82" s="9" t="s">
        <v>23</v>
      </c>
      <c r="D82" s="9">
        <v>1968</v>
      </c>
      <c r="E82" s="26">
        <v>380.6000000000001</v>
      </c>
      <c r="F82" s="30">
        <v>366</v>
      </c>
      <c r="G82" s="38">
        <v>381.4</v>
      </c>
      <c r="H82" s="12">
        <v>15.399999999999977</v>
      </c>
      <c r="I82" s="12">
        <v>375.5571428571429</v>
      </c>
      <c r="J82" s="12">
        <v>381.4</v>
      </c>
      <c r="K82" s="12">
        <v>0</v>
      </c>
    </row>
    <row r="83" spans="1:11" ht="15">
      <c r="A83" s="9">
        <v>5</v>
      </c>
      <c r="B83" s="9" t="s">
        <v>156</v>
      </c>
      <c r="C83" s="9" t="s">
        <v>8</v>
      </c>
      <c r="D83" s="9">
        <v>1944</v>
      </c>
      <c r="E83" s="26">
        <v>372.5</v>
      </c>
      <c r="F83" s="30">
        <v>350.7</v>
      </c>
      <c r="G83" s="38">
        <v>374</v>
      </c>
      <c r="H83" s="12">
        <v>23.30000000000001</v>
      </c>
      <c r="I83" s="12">
        <v>366.06000000000006</v>
      </c>
      <c r="J83" s="12">
        <v>374</v>
      </c>
      <c r="K83" s="12">
        <v>362.1</v>
      </c>
    </row>
    <row r="84" spans="1:11" ht="15">
      <c r="A84" s="9">
        <v>6</v>
      </c>
      <c r="B84" s="9" t="s">
        <v>90</v>
      </c>
      <c r="C84" s="9" t="s">
        <v>91</v>
      </c>
      <c r="D84" s="9">
        <v>1954</v>
      </c>
      <c r="E84" s="26">
        <v>353.0333333333333</v>
      </c>
      <c r="F84" s="30">
        <v>317.5</v>
      </c>
      <c r="G84" s="38">
        <v>357.9</v>
      </c>
      <c r="H84" s="12">
        <v>40.39999999999998</v>
      </c>
      <c r="I84" s="12">
        <v>341.6166666666666</v>
      </c>
      <c r="J84" s="12">
        <v>357.9</v>
      </c>
      <c r="K84" s="12">
        <v>351.6</v>
      </c>
    </row>
    <row r="85" spans="1:11" ht="15">
      <c r="A85" s="9">
        <v>7</v>
      </c>
      <c r="B85" s="9" t="s">
        <v>3</v>
      </c>
      <c r="C85" s="9" t="s">
        <v>4</v>
      </c>
      <c r="D85" s="9">
        <v>1969</v>
      </c>
      <c r="E85" s="26">
        <v>351.40000000000003</v>
      </c>
      <c r="F85" s="30">
        <v>337</v>
      </c>
      <c r="G85" s="38">
        <v>361.3</v>
      </c>
      <c r="H85" s="12">
        <v>24.30000000000001</v>
      </c>
      <c r="I85" s="12">
        <v>345.67999999999995</v>
      </c>
      <c r="J85" s="12">
        <v>340.8</v>
      </c>
      <c r="K85" s="12">
        <v>361.3</v>
      </c>
    </row>
    <row r="86" spans="1:11" ht="15">
      <c r="A86" s="9">
        <v>8</v>
      </c>
      <c r="B86" s="9" t="s">
        <v>184</v>
      </c>
      <c r="C86" s="9" t="s">
        <v>185</v>
      </c>
      <c r="D86" s="9">
        <v>1962</v>
      </c>
      <c r="E86" s="26">
        <v>0</v>
      </c>
      <c r="F86" s="30">
        <v>352.4</v>
      </c>
      <c r="G86" s="38">
        <v>352.4</v>
      </c>
      <c r="H86" s="12">
        <v>0</v>
      </c>
      <c r="I86" s="12">
        <v>352.4</v>
      </c>
      <c r="J86" s="12">
        <v>352.4</v>
      </c>
      <c r="K86" s="12">
        <v>0</v>
      </c>
    </row>
    <row r="87" spans="1:11" ht="15">
      <c r="A87" s="9">
        <v>9</v>
      </c>
      <c r="B87" s="9" t="s">
        <v>148</v>
      </c>
      <c r="C87" s="9" t="s">
        <v>37</v>
      </c>
      <c r="D87" s="9">
        <v>1954</v>
      </c>
      <c r="E87" s="26">
        <v>0</v>
      </c>
      <c r="F87" s="30">
        <v>310.5</v>
      </c>
      <c r="G87" s="38">
        <v>310.5</v>
      </c>
      <c r="H87" s="12">
        <v>0</v>
      </c>
      <c r="I87" s="12">
        <v>310.5</v>
      </c>
      <c r="J87" s="12">
        <v>310.5</v>
      </c>
      <c r="K87" s="12">
        <v>0</v>
      </c>
    </row>
    <row r="88" spans="1:11" ht="15">
      <c r="A88" s="9">
        <v>10</v>
      </c>
      <c r="B88" s="9" t="s">
        <v>177</v>
      </c>
      <c r="C88" s="9" t="s">
        <v>159</v>
      </c>
      <c r="D88" s="9">
        <v>1957</v>
      </c>
      <c r="E88" s="26">
        <v>0</v>
      </c>
      <c r="F88" s="30">
        <v>277.2</v>
      </c>
      <c r="G88" s="38">
        <v>277.2</v>
      </c>
      <c r="H88" s="12">
        <v>0</v>
      </c>
      <c r="I88" s="12">
        <v>277.2</v>
      </c>
      <c r="J88" s="12">
        <v>277.2</v>
      </c>
      <c r="K88" s="12">
        <v>0</v>
      </c>
    </row>
    <row r="89" spans="1:11" ht="15">
      <c r="A89" s="9">
        <v>11</v>
      </c>
      <c r="B89" s="9" t="s">
        <v>214</v>
      </c>
      <c r="C89" s="9" t="s">
        <v>8</v>
      </c>
      <c r="D89" s="9">
        <v>1954</v>
      </c>
      <c r="E89" s="26">
        <v>0</v>
      </c>
      <c r="F89" s="30">
        <v>384.8</v>
      </c>
      <c r="G89" s="38">
        <v>389.9</v>
      </c>
      <c r="H89" s="12">
        <v>5.099999999999966</v>
      </c>
      <c r="I89" s="12">
        <v>387.35</v>
      </c>
      <c r="J89" s="12">
        <v>0</v>
      </c>
      <c r="K89" s="12">
        <v>389.9</v>
      </c>
    </row>
    <row r="90" spans="1:11" ht="15">
      <c r="A90" s="9">
        <v>12</v>
      </c>
      <c r="B90" s="9" t="s">
        <v>181</v>
      </c>
      <c r="C90" s="9" t="s">
        <v>39</v>
      </c>
      <c r="D90" s="9">
        <v>1950</v>
      </c>
      <c r="E90" s="26">
        <v>0</v>
      </c>
      <c r="F90" s="30">
        <v>364.4</v>
      </c>
      <c r="G90" s="38">
        <v>378.6</v>
      </c>
      <c r="H90" s="12">
        <v>14.200000000000045</v>
      </c>
      <c r="I90" s="12">
        <v>371.5</v>
      </c>
      <c r="J90" s="12">
        <v>378.6</v>
      </c>
      <c r="K90" s="12">
        <v>0</v>
      </c>
    </row>
    <row r="91" spans="1:11" ht="15">
      <c r="A91" s="9">
        <v>13</v>
      </c>
      <c r="B91" s="9" t="s">
        <v>213</v>
      </c>
      <c r="C91" s="9" t="s">
        <v>108</v>
      </c>
      <c r="D91" s="9">
        <v>1954</v>
      </c>
      <c r="E91" s="26">
        <v>0</v>
      </c>
      <c r="F91" s="30">
        <v>387.1</v>
      </c>
      <c r="G91" s="38">
        <v>387.1</v>
      </c>
      <c r="H91" s="12">
        <v>0</v>
      </c>
      <c r="I91" s="12">
        <v>387.1</v>
      </c>
      <c r="J91" s="12">
        <v>0</v>
      </c>
      <c r="K91" s="12">
        <v>387.1</v>
      </c>
    </row>
    <row r="92" spans="1:11" ht="15">
      <c r="A92" s="9">
        <v>14</v>
      </c>
      <c r="B92" s="9" t="s">
        <v>153</v>
      </c>
      <c r="C92" s="9" t="s">
        <v>108</v>
      </c>
      <c r="D92" s="9">
        <v>1950</v>
      </c>
      <c r="E92" s="26">
        <v>0</v>
      </c>
      <c r="F92" s="30">
        <v>376.6</v>
      </c>
      <c r="G92" s="38">
        <v>385.5</v>
      </c>
      <c r="H92" s="12">
        <v>8.899999999999977</v>
      </c>
      <c r="I92" s="12">
        <v>381.05</v>
      </c>
      <c r="J92" s="12">
        <v>385.5</v>
      </c>
      <c r="K92" s="12">
        <v>376.6</v>
      </c>
    </row>
    <row r="93" spans="1:11" ht="15">
      <c r="A93" s="9">
        <v>15</v>
      </c>
      <c r="B93" s="9" t="s">
        <v>182</v>
      </c>
      <c r="C93" s="9" t="s">
        <v>183</v>
      </c>
      <c r="D93" s="9">
        <v>1961</v>
      </c>
      <c r="E93" s="26">
        <v>0</v>
      </c>
      <c r="F93" s="30">
        <v>354.3</v>
      </c>
      <c r="G93" s="38">
        <v>354.3</v>
      </c>
      <c r="H93" s="12">
        <v>0</v>
      </c>
      <c r="I93" s="12">
        <v>354.3</v>
      </c>
      <c r="J93" s="12">
        <v>354.3</v>
      </c>
      <c r="K93" s="12">
        <v>0</v>
      </c>
    </row>
    <row r="94" spans="1:11" ht="15">
      <c r="A94" s="9">
        <v>16</v>
      </c>
      <c r="B94" s="9" t="s">
        <v>147</v>
      </c>
      <c r="C94" s="9" t="s">
        <v>41</v>
      </c>
      <c r="D94" s="9">
        <v>1965</v>
      </c>
      <c r="E94" s="26">
        <v>0</v>
      </c>
      <c r="F94" s="30">
        <v>341.3</v>
      </c>
      <c r="G94" s="38">
        <v>362.5</v>
      </c>
      <c r="H94" s="12">
        <v>21.19999999999999</v>
      </c>
      <c r="I94" s="12">
        <v>351.9</v>
      </c>
      <c r="J94" s="12">
        <v>362.5</v>
      </c>
      <c r="K94" s="12">
        <v>0</v>
      </c>
    </row>
    <row r="95" spans="1:11" ht="15">
      <c r="A95" s="9">
        <v>17</v>
      </c>
      <c r="B95" s="9" t="s">
        <v>152</v>
      </c>
      <c r="C95" s="9" t="s">
        <v>108</v>
      </c>
      <c r="D95" s="9">
        <v>1970</v>
      </c>
      <c r="E95" s="26">
        <v>0</v>
      </c>
      <c r="F95" s="30">
        <v>388.6</v>
      </c>
      <c r="G95" s="38">
        <v>388.6</v>
      </c>
      <c r="H95" s="12">
        <v>0</v>
      </c>
      <c r="I95" s="12">
        <v>388.6</v>
      </c>
      <c r="J95" s="12">
        <v>388.6</v>
      </c>
      <c r="K95" s="12">
        <v>0</v>
      </c>
    </row>
    <row r="96" spans="1:11" ht="15">
      <c r="A96" s="9">
        <v>18</v>
      </c>
      <c r="B96" s="9" t="s">
        <v>180</v>
      </c>
      <c r="C96" s="9" t="s">
        <v>43</v>
      </c>
      <c r="D96" s="9">
        <v>1972</v>
      </c>
      <c r="E96" s="26">
        <v>0</v>
      </c>
      <c r="F96" s="30">
        <v>380.4</v>
      </c>
      <c r="G96" s="38">
        <v>383.2</v>
      </c>
      <c r="H96" s="12">
        <v>2.8000000000000114</v>
      </c>
      <c r="I96" s="12">
        <v>381.79999999999995</v>
      </c>
      <c r="J96" s="12">
        <v>383.2</v>
      </c>
      <c r="K96" s="12">
        <v>0</v>
      </c>
    </row>
    <row r="97" spans="1:11" ht="15">
      <c r="A97" s="9">
        <v>19</v>
      </c>
      <c r="B97" s="9" t="s">
        <v>157</v>
      </c>
      <c r="C97" s="9" t="s">
        <v>39</v>
      </c>
      <c r="D97" s="9">
        <v>1962</v>
      </c>
      <c r="E97" s="26">
        <v>0</v>
      </c>
      <c r="F97" s="30">
        <v>356</v>
      </c>
      <c r="G97" s="38">
        <v>383.9</v>
      </c>
      <c r="H97" s="12">
        <v>27.899999999999977</v>
      </c>
      <c r="I97" s="12">
        <v>369.95</v>
      </c>
      <c r="J97" s="12">
        <v>383.9</v>
      </c>
      <c r="K97" s="12">
        <v>0</v>
      </c>
    </row>
    <row r="98" spans="1:11" ht="15">
      <c r="A98" s="9">
        <v>20</v>
      </c>
      <c r="B98" s="9" t="s">
        <v>154</v>
      </c>
      <c r="C98" s="9" t="s">
        <v>155</v>
      </c>
      <c r="D98" s="9">
        <v>1969</v>
      </c>
      <c r="E98" s="26">
        <v>0</v>
      </c>
      <c r="F98" s="30">
        <v>345.5</v>
      </c>
      <c r="G98" s="38">
        <v>374.8</v>
      </c>
      <c r="H98" s="12">
        <v>29.30000000000001</v>
      </c>
      <c r="I98" s="12">
        <v>360.15</v>
      </c>
      <c r="J98" s="12">
        <v>374.8</v>
      </c>
      <c r="K98" s="12">
        <v>345.5</v>
      </c>
    </row>
    <row r="99" spans="16:22" ht="15">
      <c r="P99" s="52"/>
      <c r="Q99" s="11"/>
      <c r="R99" s="11"/>
      <c r="S99" s="11"/>
      <c r="T99" s="11"/>
      <c r="U99" s="11"/>
      <c r="V99" s="11"/>
    </row>
    <row r="100" spans="16:22" ht="15">
      <c r="P100" s="52"/>
      <c r="Q100" s="11"/>
      <c r="R100" s="11"/>
      <c r="S100" s="11"/>
      <c r="T100" s="11"/>
      <c r="U100" s="11"/>
      <c r="V100" s="11"/>
    </row>
    <row r="101" ht="15">
      <c r="A101" s="1" t="s">
        <v>212</v>
      </c>
    </row>
    <row r="102" ht="15">
      <c r="K102" s="39">
        <v>43786</v>
      </c>
    </row>
    <row r="103" spans="1:11" ht="45">
      <c r="A103" s="20" t="s">
        <v>208</v>
      </c>
      <c r="B103" s="36" t="s">
        <v>174</v>
      </c>
      <c r="C103" s="36" t="s">
        <v>2</v>
      </c>
      <c r="D103" s="36" t="s">
        <v>231</v>
      </c>
      <c r="E103" s="36" t="s">
        <v>204</v>
      </c>
      <c r="F103" s="36" t="s">
        <v>224</v>
      </c>
      <c r="G103" s="36" t="s">
        <v>223</v>
      </c>
      <c r="H103" s="36" t="s">
        <v>227</v>
      </c>
      <c r="I103" s="36" t="s">
        <v>205</v>
      </c>
      <c r="J103" s="36" t="s">
        <v>203</v>
      </c>
      <c r="K103" s="36" t="s">
        <v>229</v>
      </c>
    </row>
    <row r="104" spans="1:11" ht="15">
      <c r="A104" s="9">
        <v>1</v>
      </c>
      <c r="B104" s="9" t="s">
        <v>178</v>
      </c>
      <c r="C104" s="9" t="s">
        <v>8</v>
      </c>
      <c r="D104" s="9">
        <v>1969</v>
      </c>
      <c r="E104" s="28">
        <v>392.09999999999997</v>
      </c>
      <c r="F104" s="26">
        <v>371.7</v>
      </c>
      <c r="G104" s="27">
        <v>396.5</v>
      </c>
      <c r="H104" s="12">
        <v>24.80000000000001</v>
      </c>
      <c r="I104" s="12">
        <v>387</v>
      </c>
      <c r="J104" s="12">
        <v>396.5</v>
      </c>
      <c r="K104" s="12">
        <v>0</v>
      </c>
    </row>
    <row r="105" spans="1:11" ht="15">
      <c r="A105" s="9">
        <v>2</v>
      </c>
      <c r="B105" s="9" t="s">
        <v>145</v>
      </c>
      <c r="C105" s="9" t="s">
        <v>68</v>
      </c>
      <c r="D105" s="9">
        <v>1957</v>
      </c>
      <c r="E105" s="28">
        <v>381.06666666666666</v>
      </c>
      <c r="F105" s="26">
        <v>357.1</v>
      </c>
      <c r="G105" s="27">
        <v>386.3</v>
      </c>
      <c r="H105" s="12">
        <v>29.19999999999999</v>
      </c>
      <c r="I105" s="12">
        <v>372.42</v>
      </c>
      <c r="J105" s="12">
        <v>386.3</v>
      </c>
      <c r="K105" s="12">
        <v>0</v>
      </c>
    </row>
    <row r="106" spans="1:11" ht="15">
      <c r="A106" s="9">
        <v>3</v>
      </c>
      <c r="B106" s="9" t="s">
        <v>216</v>
      </c>
      <c r="C106" s="9" t="s">
        <v>162</v>
      </c>
      <c r="D106" s="9">
        <v>1965</v>
      </c>
      <c r="E106" s="28">
        <v>0</v>
      </c>
      <c r="F106" s="26">
        <v>339.7</v>
      </c>
      <c r="G106" s="27">
        <v>351.5</v>
      </c>
      <c r="H106" s="12">
        <v>11.800000000000011</v>
      </c>
      <c r="I106" s="12">
        <v>345.6</v>
      </c>
      <c r="J106" s="12">
        <v>0</v>
      </c>
      <c r="K106" s="12">
        <v>351.5</v>
      </c>
    </row>
    <row r="107" spans="1:11" ht="15">
      <c r="A107" s="9">
        <v>4</v>
      </c>
      <c r="B107" s="9" t="s">
        <v>161</v>
      </c>
      <c r="C107" s="9" t="s">
        <v>162</v>
      </c>
      <c r="D107" s="9">
        <v>1969</v>
      </c>
      <c r="E107" s="28">
        <v>0</v>
      </c>
      <c r="F107" s="26">
        <v>383.6</v>
      </c>
      <c r="G107" s="27">
        <v>383.6</v>
      </c>
      <c r="H107" s="12">
        <v>0</v>
      </c>
      <c r="I107" s="12">
        <v>383.6</v>
      </c>
      <c r="J107" s="12">
        <v>383.6</v>
      </c>
      <c r="K107" s="12">
        <v>0</v>
      </c>
    </row>
    <row r="108" spans="1:11" ht="15">
      <c r="A108" s="9">
        <v>5</v>
      </c>
      <c r="B108" s="9" t="s">
        <v>215</v>
      </c>
      <c r="C108" s="9" t="s">
        <v>162</v>
      </c>
      <c r="D108" s="9">
        <v>1974</v>
      </c>
      <c r="E108" s="28">
        <v>0</v>
      </c>
      <c r="F108" s="26">
        <v>362.6</v>
      </c>
      <c r="G108" s="27">
        <v>363.7</v>
      </c>
      <c r="H108" s="12">
        <v>1.099999999999966</v>
      </c>
      <c r="I108" s="12">
        <v>363.15</v>
      </c>
      <c r="J108" s="12">
        <v>0</v>
      </c>
      <c r="K108" s="12">
        <v>363.7</v>
      </c>
    </row>
    <row r="109" spans="1:11" ht="15">
      <c r="A109" s="9">
        <v>6</v>
      </c>
      <c r="B109" s="9" t="s">
        <v>160</v>
      </c>
      <c r="C109" s="9" t="s">
        <v>155</v>
      </c>
      <c r="D109" s="9">
        <v>1969</v>
      </c>
      <c r="E109" s="28">
        <v>0</v>
      </c>
      <c r="F109" s="26">
        <v>350.3</v>
      </c>
      <c r="G109" s="27">
        <v>367.5</v>
      </c>
      <c r="H109" s="12">
        <v>17.19999999999999</v>
      </c>
      <c r="I109" s="12">
        <v>358.9</v>
      </c>
      <c r="J109" s="12">
        <v>367.5</v>
      </c>
      <c r="K109" s="12">
        <v>350.3</v>
      </c>
    </row>
    <row r="110" spans="1:11" ht="15">
      <c r="A110" s="9">
        <v>7</v>
      </c>
      <c r="B110" s="9" t="s">
        <v>217</v>
      </c>
      <c r="C110" s="9" t="s">
        <v>162</v>
      </c>
      <c r="D110" s="9">
        <v>1957</v>
      </c>
      <c r="E110" s="28">
        <v>0</v>
      </c>
      <c r="F110" s="26">
        <v>323.3</v>
      </c>
      <c r="G110" s="27">
        <v>333.8</v>
      </c>
      <c r="H110" s="12">
        <v>10.5</v>
      </c>
      <c r="I110" s="12">
        <v>328.55</v>
      </c>
      <c r="J110" s="12">
        <v>0</v>
      </c>
      <c r="K110" s="12">
        <v>333.8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18.7109375" style="0" bestFit="1" customWidth="1"/>
    <col min="2" max="2" width="17.8515625" style="0" bestFit="1" customWidth="1"/>
    <col min="3" max="3" width="15.140625" style="0" bestFit="1" customWidth="1"/>
    <col min="4" max="4" width="18.8515625" style="0" bestFit="1" customWidth="1"/>
    <col min="5" max="5" width="11.7109375" style="0" bestFit="1" customWidth="1"/>
    <col min="6" max="6" width="12.57421875" style="0" bestFit="1" customWidth="1"/>
    <col min="7" max="7" width="19.00390625" style="0" bestFit="1" customWidth="1"/>
    <col min="8" max="8" width="12.57421875" style="0" bestFit="1" customWidth="1"/>
    <col min="9" max="9" width="14.8515625" style="0" bestFit="1" customWidth="1"/>
    <col min="10" max="17" width="8.57421875" style="0" bestFit="1" customWidth="1"/>
    <col min="18" max="18" width="11.140625" style="0" bestFit="1" customWidth="1"/>
  </cols>
  <sheetData>
    <row r="1" ht="15">
      <c r="A1" s="1" t="s">
        <v>220</v>
      </c>
    </row>
    <row r="3" spans="1:4" ht="15">
      <c r="A3" s="17" t="s">
        <v>170</v>
      </c>
      <c r="B3" s="18" t="s">
        <v>176</v>
      </c>
      <c r="D3" t="s">
        <v>207</v>
      </c>
    </row>
    <row r="4" spans="1:4" ht="15">
      <c r="A4" s="17" t="s">
        <v>132</v>
      </c>
      <c r="B4" s="18" t="s">
        <v>176</v>
      </c>
      <c r="D4" t="s">
        <v>207</v>
      </c>
    </row>
    <row r="5" spans="1:4" ht="15">
      <c r="A5" s="17" t="s">
        <v>131</v>
      </c>
      <c r="B5" s="18" t="s">
        <v>176</v>
      </c>
      <c r="D5" t="s">
        <v>207</v>
      </c>
    </row>
    <row r="6" spans="1:4" ht="15">
      <c r="A6" s="17" t="s">
        <v>2</v>
      </c>
      <c r="B6" s="18" t="s">
        <v>176</v>
      </c>
      <c r="D6" t="s">
        <v>207</v>
      </c>
    </row>
    <row r="7" spans="1:4" ht="15">
      <c r="A7" s="17" t="s">
        <v>129</v>
      </c>
      <c r="B7" s="18" t="s">
        <v>176</v>
      </c>
      <c r="D7" t="s">
        <v>207</v>
      </c>
    </row>
    <row r="9" spans="1:9" ht="15">
      <c r="A9" s="13"/>
      <c r="B9" s="16" t="s">
        <v>175</v>
      </c>
      <c r="C9" s="14"/>
      <c r="D9" s="14"/>
      <c r="E9" s="14"/>
      <c r="F9" s="14"/>
      <c r="G9" s="14"/>
      <c r="H9" s="14"/>
      <c r="I9" s="15"/>
    </row>
    <row r="10" spans="1:9" ht="15">
      <c r="A10" s="34" t="s">
        <v>174</v>
      </c>
      <c r="B10" s="59" t="s">
        <v>221</v>
      </c>
      <c r="C10" s="60" t="s">
        <v>222</v>
      </c>
      <c r="D10" s="60" t="s">
        <v>224</v>
      </c>
      <c r="E10" s="60" t="s">
        <v>223</v>
      </c>
      <c r="F10" s="60" t="s">
        <v>227</v>
      </c>
      <c r="G10" s="60" t="s">
        <v>228</v>
      </c>
      <c r="H10" s="60" t="s">
        <v>203</v>
      </c>
      <c r="I10" s="61" t="s">
        <v>229</v>
      </c>
    </row>
    <row r="11" spans="1:9" ht="15">
      <c r="A11" s="32" t="s">
        <v>156</v>
      </c>
      <c r="B11" s="40">
        <v>1944</v>
      </c>
      <c r="C11" s="53">
        <v>372.5</v>
      </c>
      <c r="D11" s="53">
        <v>350.7</v>
      </c>
      <c r="E11" s="53">
        <v>374</v>
      </c>
      <c r="F11" s="42">
        <v>23.30000000000001</v>
      </c>
      <c r="G11" s="53">
        <v>366.06000000000006</v>
      </c>
      <c r="H11" s="53">
        <v>374</v>
      </c>
      <c r="I11" s="54">
        <v>362.1</v>
      </c>
    </row>
    <row r="12" spans="1:9" ht="15">
      <c r="A12" s="33" t="s">
        <v>184</v>
      </c>
      <c r="B12" s="44">
        <v>1962</v>
      </c>
      <c r="C12" s="55">
        <v>0</v>
      </c>
      <c r="D12" s="55">
        <v>352.4</v>
      </c>
      <c r="E12" s="55">
        <v>352.4</v>
      </c>
      <c r="F12" s="31">
        <v>0</v>
      </c>
      <c r="G12" s="55">
        <v>352.4</v>
      </c>
      <c r="H12" s="55">
        <v>352.4</v>
      </c>
      <c r="I12" s="56">
        <v>0</v>
      </c>
    </row>
    <row r="13" spans="1:9" ht="15">
      <c r="A13" s="33" t="s">
        <v>148</v>
      </c>
      <c r="B13" s="44">
        <v>1954</v>
      </c>
      <c r="C13" s="55">
        <v>0</v>
      </c>
      <c r="D13" s="55">
        <v>310.5</v>
      </c>
      <c r="E13" s="55">
        <v>310.5</v>
      </c>
      <c r="F13" s="31">
        <v>0</v>
      </c>
      <c r="G13" s="55">
        <v>310.5</v>
      </c>
      <c r="H13" s="55">
        <v>310.5</v>
      </c>
      <c r="I13" s="56">
        <v>0</v>
      </c>
    </row>
    <row r="14" spans="1:9" ht="15">
      <c r="A14" s="33" t="s">
        <v>177</v>
      </c>
      <c r="B14" s="44">
        <v>1957</v>
      </c>
      <c r="C14" s="55">
        <v>0</v>
      </c>
      <c r="D14" s="55">
        <v>277.2</v>
      </c>
      <c r="E14" s="55">
        <v>277.2</v>
      </c>
      <c r="F14" s="31">
        <v>0</v>
      </c>
      <c r="G14" s="55">
        <v>277.2</v>
      </c>
      <c r="H14" s="55">
        <v>277.2</v>
      </c>
      <c r="I14" s="56">
        <v>0</v>
      </c>
    </row>
    <row r="15" spans="1:9" ht="15">
      <c r="A15" s="33" t="s">
        <v>216</v>
      </c>
      <c r="B15" s="44">
        <v>1965</v>
      </c>
      <c r="C15" s="55">
        <v>0</v>
      </c>
      <c r="D15" s="55">
        <v>339.7</v>
      </c>
      <c r="E15" s="55">
        <v>351.5</v>
      </c>
      <c r="F15" s="31">
        <v>11.800000000000011</v>
      </c>
      <c r="G15" s="55">
        <v>345.6</v>
      </c>
      <c r="H15" s="55">
        <v>0</v>
      </c>
      <c r="I15" s="56">
        <v>351.5</v>
      </c>
    </row>
    <row r="16" spans="1:9" ht="15">
      <c r="A16" s="33" t="s">
        <v>161</v>
      </c>
      <c r="B16" s="44">
        <v>1969</v>
      </c>
      <c r="C16" s="55">
        <v>0</v>
      </c>
      <c r="D16" s="55">
        <v>383.6</v>
      </c>
      <c r="E16" s="55">
        <v>383.6</v>
      </c>
      <c r="F16" s="31">
        <v>0</v>
      </c>
      <c r="G16" s="55">
        <v>383.6</v>
      </c>
      <c r="H16" s="55">
        <v>383.6</v>
      </c>
      <c r="I16" s="56">
        <v>0</v>
      </c>
    </row>
    <row r="17" spans="1:9" ht="15">
      <c r="A17" s="33" t="s">
        <v>214</v>
      </c>
      <c r="B17" s="44">
        <v>1954</v>
      </c>
      <c r="C17" s="55">
        <v>0</v>
      </c>
      <c r="D17" s="55">
        <v>384.8</v>
      </c>
      <c r="E17" s="55">
        <v>389.9</v>
      </c>
      <c r="F17" s="31">
        <v>5.099999999999966</v>
      </c>
      <c r="G17" s="55">
        <v>387.35</v>
      </c>
      <c r="H17" s="55">
        <v>0</v>
      </c>
      <c r="I17" s="56">
        <v>389.9</v>
      </c>
    </row>
    <row r="18" spans="1:9" ht="15">
      <c r="A18" s="33" t="s">
        <v>179</v>
      </c>
      <c r="B18" s="44">
        <v>1968</v>
      </c>
      <c r="C18" s="55">
        <v>384.3</v>
      </c>
      <c r="D18" s="55">
        <v>375.8</v>
      </c>
      <c r="E18" s="55">
        <v>393.5</v>
      </c>
      <c r="F18" s="31">
        <v>17.69999999999999</v>
      </c>
      <c r="G18" s="55">
        <v>384.3</v>
      </c>
      <c r="H18" s="55">
        <v>393.5</v>
      </c>
      <c r="I18" s="56">
        <v>375.8</v>
      </c>
    </row>
    <row r="19" spans="1:9" ht="15">
      <c r="A19" s="33" t="s">
        <v>215</v>
      </c>
      <c r="B19" s="44">
        <v>1974</v>
      </c>
      <c r="C19" s="55">
        <v>0</v>
      </c>
      <c r="D19" s="55">
        <v>362.6</v>
      </c>
      <c r="E19" s="55">
        <v>363.7</v>
      </c>
      <c r="F19" s="31">
        <v>1.099999999999966</v>
      </c>
      <c r="G19" s="55">
        <v>363.15</v>
      </c>
      <c r="H19" s="55">
        <v>0</v>
      </c>
      <c r="I19" s="56">
        <v>363.7</v>
      </c>
    </row>
    <row r="20" spans="1:9" ht="15">
      <c r="A20" s="33" t="s">
        <v>181</v>
      </c>
      <c r="B20" s="44">
        <v>1950</v>
      </c>
      <c r="C20" s="55">
        <v>0</v>
      </c>
      <c r="D20" s="55">
        <v>364.4</v>
      </c>
      <c r="E20" s="55">
        <v>378.6</v>
      </c>
      <c r="F20" s="31">
        <v>14.200000000000045</v>
      </c>
      <c r="G20" s="55">
        <v>371.5</v>
      </c>
      <c r="H20" s="55">
        <v>378.6</v>
      </c>
      <c r="I20" s="56">
        <v>0</v>
      </c>
    </row>
    <row r="21" spans="1:9" ht="15">
      <c r="A21" s="33" t="s">
        <v>213</v>
      </c>
      <c r="B21" s="44">
        <v>1954</v>
      </c>
      <c r="C21" s="55">
        <v>0</v>
      </c>
      <c r="D21" s="55">
        <v>387.1</v>
      </c>
      <c r="E21" s="55">
        <v>387.1</v>
      </c>
      <c r="F21" s="31">
        <v>0</v>
      </c>
      <c r="G21" s="55">
        <v>387.1</v>
      </c>
      <c r="H21" s="55">
        <v>0</v>
      </c>
      <c r="I21" s="56">
        <v>387.1</v>
      </c>
    </row>
    <row r="22" spans="1:9" ht="15">
      <c r="A22" s="33" t="s">
        <v>153</v>
      </c>
      <c r="B22" s="44">
        <v>1950</v>
      </c>
      <c r="C22" s="55">
        <v>0</v>
      </c>
      <c r="D22" s="55">
        <v>376.6</v>
      </c>
      <c r="E22" s="55">
        <v>385.5</v>
      </c>
      <c r="F22" s="31">
        <v>8.899999999999977</v>
      </c>
      <c r="G22" s="55">
        <v>381.05</v>
      </c>
      <c r="H22" s="55">
        <v>385.5</v>
      </c>
      <c r="I22" s="56">
        <v>376.6</v>
      </c>
    </row>
    <row r="23" spans="1:9" ht="15">
      <c r="A23" s="33" t="s">
        <v>160</v>
      </c>
      <c r="B23" s="44">
        <v>1969</v>
      </c>
      <c r="C23" s="55">
        <v>0</v>
      </c>
      <c r="D23" s="55">
        <v>350.3</v>
      </c>
      <c r="E23" s="55">
        <v>367.5</v>
      </c>
      <c r="F23" s="31">
        <v>17.19999999999999</v>
      </c>
      <c r="G23" s="55">
        <v>358.9</v>
      </c>
      <c r="H23" s="55">
        <v>367.5</v>
      </c>
      <c r="I23" s="56">
        <v>350.3</v>
      </c>
    </row>
    <row r="24" spans="1:9" ht="15">
      <c r="A24" s="33" t="s">
        <v>182</v>
      </c>
      <c r="B24" s="44">
        <v>1961</v>
      </c>
      <c r="C24" s="55">
        <v>0</v>
      </c>
      <c r="D24" s="55">
        <v>354.3</v>
      </c>
      <c r="E24" s="55">
        <v>354.3</v>
      </c>
      <c r="F24" s="31">
        <v>0</v>
      </c>
      <c r="G24" s="55">
        <v>354.3</v>
      </c>
      <c r="H24" s="55">
        <v>354.3</v>
      </c>
      <c r="I24" s="56">
        <v>0</v>
      </c>
    </row>
    <row r="25" spans="1:9" ht="15">
      <c r="A25" s="33" t="s">
        <v>3</v>
      </c>
      <c r="B25" s="44">
        <v>1969</v>
      </c>
      <c r="C25" s="55">
        <v>351.40000000000003</v>
      </c>
      <c r="D25" s="55">
        <v>337</v>
      </c>
      <c r="E25" s="55">
        <v>361.3</v>
      </c>
      <c r="F25" s="31">
        <v>24.30000000000001</v>
      </c>
      <c r="G25" s="55">
        <v>345.67999999999995</v>
      </c>
      <c r="H25" s="55">
        <v>340.8</v>
      </c>
      <c r="I25" s="56">
        <v>361.3</v>
      </c>
    </row>
    <row r="26" spans="1:9" ht="15">
      <c r="A26" s="33" t="s">
        <v>178</v>
      </c>
      <c r="B26" s="44">
        <v>1969</v>
      </c>
      <c r="C26" s="55">
        <v>392.09999999999997</v>
      </c>
      <c r="D26" s="55">
        <v>371.7</v>
      </c>
      <c r="E26" s="55">
        <v>396.5</v>
      </c>
      <c r="F26" s="31">
        <v>24.80000000000001</v>
      </c>
      <c r="G26" s="55">
        <v>387</v>
      </c>
      <c r="H26" s="55">
        <v>396.5</v>
      </c>
      <c r="I26" s="56">
        <v>0</v>
      </c>
    </row>
    <row r="27" spans="1:9" ht="15">
      <c r="A27" s="33" t="s">
        <v>147</v>
      </c>
      <c r="B27" s="44">
        <v>1965</v>
      </c>
      <c r="C27" s="55">
        <v>0</v>
      </c>
      <c r="D27" s="55">
        <v>341.3</v>
      </c>
      <c r="E27" s="55">
        <v>362.5</v>
      </c>
      <c r="F27" s="31">
        <v>21.19999999999999</v>
      </c>
      <c r="G27" s="55">
        <v>351.9</v>
      </c>
      <c r="H27" s="55">
        <v>362.5</v>
      </c>
      <c r="I27" s="56">
        <v>0</v>
      </c>
    </row>
    <row r="28" spans="1:9" ht="15">
      <c r="A28" s="33" t="s">
        <v>145</v>
      </c>
      <c r="B28" s="44">
        <v>1957</v>
      </c>
      <c r="C28" s="55">
        <v>381.06666666666666</v>
      </c>
      <c r="D28" s="55">
        <v>357.1</v>
      </c>
      <c r="E28" s="55">
        <v>386.3</v>
      </c>
      <c r="F28" s="31">
        <v>29.19999999999999</v>
      </c>
      <c r="G28" s="55">
        <v>372.42</v>
      </c>
      <c r="H28" s="55">
        <v>386.3</v>
      </c>
      <c r="I28" s="56">
        <v>0</v>
      </c>
    </row>
    <row r="29" spans="1:9" ht="15">
      <c r="A29" s="33" t="s">
        <v>217</v>
      </c>
      <c r="B29" s="44">
        <v>1957</v>
      </c>
      <c r="C29" s="55">
        <v>0</v>
      </c>
      <c r="D29" s="55">
        <v>323.3</v>
      </c>
      <c r="E29" s="55">
        <v>333.8</v>
      </c>
      <c r="F29" s="31">
        <v>10.5</v>
      </c>
      <c r="G29" s="55">
        <v>328.55</v>
      </c>
      <c r="H29" s="55">
        <v>0</v>
      </c>
      <c r="I29" s="56">
        <v>333.8</v>
      </c>
    </row>
    <row r="30" spans="1:9" ht="15">
      <c r="A30" s="33" t="s">
        <v>152</v>
      </c>
      <c r="B30" s="44">
        <v>1970</v>
      </c>
      <c r="C30" s="55">
        <v>0</v>
      </c>
      <c r="D30" s="55">
        <v>388.6</v>
      </c>
      <c r="E30" s="55">
        <v>388.6</v>
      </c>
      <c r="F30" s="31">
        <v>0</v>
      </c>
      <c r="G30" s="55">
        <v>388.6</v>
      </c>
      <c r="H30" s="55">
        <v>388.6</v>
      </c>
      <c r="I30" s="56">
        <v>0</v>
      </c>
    </row>
    <row r="31" spans="1:9" ht="15">
      <c r="A31" s="33" t="s">
        <v>122</v>
      </c>
      <c r="B31" s="44">
        <v>1968</v>
      </c>
      <c r="C31" s="55">
        <v>380.6000000000001</v>
      </c>
      <c r="D31" s="55">
        <v>366</v>
      </c>
      <c r="E31" s="55">
        <v>381.4</v>
      </c>
      <c r="F31" s="31">
        <v>15.399999999999977</v>
      </c>
      <c r="G31" s="55">
        <v>375.5571428571429</v>
      </c>
      <c r="H31" s="55">
        <v>381.4</v>
      </c>
      <c r="I31" s="56">
        <v>371.8</v>
      </c>
    </row>
    <row r="32" spans="1:9" ht="15">
      <c r="A32" s="33" t="s">
        <v>90</v>
      </c>
      <c r="B32" s="44">
        <v>1954</v>
      </c>
      <c r="C32" s="55">
        <v>353.0333333333333</v>
      </c>
      <c r="D32" s="55">
        <v>317.5</v>
      </c>
      <c r="E32" s="55">
        <v>357.9</v>
      </c>
      <c r="F32" s="31">
        <v>40.39999999999998</v>
      </c>
      <c r="G32" s="55">
        <v>341.6166666666666</v>
      </c>
      <c r="H32" s="55">
        <v>357.9</v>
      </c>
      <c r="I32" s="56">
        <v>351.6</v>
      </c>
    </row>
    <row r="33" spans="1:9" ht="15">
      <c r="A33" s="33" t="s">
        <v>106</v>
      </c>
      <c r="B33" s="44">
        <v>1966</v>
      </c>
      <c r="C33" s="55">
        <v>391.7</v>
      </c>
      <c r="D33" s="55">
        <v>389.4</v>
      </c>
      <c r="E33" s="55">
        <v>394.8</v>
      </c>
      <c r="F33" s="31">
        <v>5.400000000000034</v>
      </c>
      <c r="G33" s="55">
        <v>391.7</v>
      </c>
      <c r="H33" s="55">
        <v>394.8</v>
      </c>
      <c r="I33" s="56">
        <v>0</v>
      </c>
    </row>
    <row r="34" spans="1:9" ht="15">
      <c r="A34" s="33" t="s">
        <v>180</v>
      </c>
      <c r="B34" s="44">
        <v>1972</v>
      </c>
      <c r="C34" s="55">
        <v>0</v>
      </c>
      <c r="D34" s="55">
        <v>380.4</v>
      </c>
      <c r="E34" s="55">
        <v>383.2</v>
      </c>
      <c r="F34" s="31">
        <v>2.8000000000000114</v>
      </c>
      <c r="G34" s="55">
        <v>381.79999999999995</v>
      </c>
      <c r="H34" s="55">
        <v>383.2</v>
      </c>
      <c r="I34" s="56">
        <v>0</v>
      </c>
    </row>
    <row r="35" spans="1:9" ht="15">
      <c r="A35" s="33" t="s">
        <v>157</v>
      </c>
      <c r="B35" s="44">
        <v>1962</v>
      </c>
      <c r="C35" s="55">
        <v>0</v>
      </c>
      <c r="D35" s="55">
        <v>356</v>
      </c>
      <c r="E35" s="55">
        <v>383.9</v>
      </c>
      <c r="F35" s="31">
        <v>27.899999999999977</v>
      </c>
      <c r="G35" s="55">
        <v>369.95</v>
      </c>
      <c r="H35" s="55">
        <v>383.9</v>
      </c>
      <c r="I35" s="56">
        <v>0</v>
      </c>
    </row>
    <row r="36" spans="1:9" ht="15">
      <c r="A36" s="33" t="s">
        <v>154</v>
      </c>
      <c r="B36" s="44">
        <v>1969</v>
      </c>
      <c r="C36" s="55">
        <v>0</v>
      </c>
      <c r="D36" s="55">
        <v>345.5</v>
      </c>
      <c r="E36" s="55">
        <v>374.8</v>
      </c>
      <c r="F36" s="31">
        <v>29.30000000000001</v>
      </c>
      <c r="G36" s="55">
        <v>360.15</v>
      </c>
      <c r="H36" s="55">
        <v>374.8</v>
      </c>
      <c r="I36" s="56">
        <v>345.5</v>
      </c>
    </row>
    <row r="37" spans="1:9" ht="15">
      <c r="A37" s="50" t="s">
        <v>49</v>
      </c>
      <c r="B37" s="46">
        <v>1963</v>
      </c>
      <c r="C37" s="57">
        <v>383.3</v>
      </c>
      <c r="D37" s="57">
        <v>367</v>
      </c>
      <c r="E37" s="57">
        <v>388.1</v>
      </c>
      <c r="F37" s="48">
        <v>21.100000000000023</v>
      </c>
      <c r="G37" s="57">
        <v>377.84999999999997</v>
      </c>
      <c r="H37" s="57">
        <v>388.1</v>
      </c>
      <c r="I37" s="58">
        <v>375.9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A10" sqref="A10:I107"/>
    </sheetView>
  </sheetViews>
  <sheetFormatPr defaultColWidth="9.140625" defaultRowHeight="15"/>
  <cols>
    <col min="1" max="1" width="17.57421875" style="0" bestFit="1" customWidth="1"/>
    <col min="2" max="2" width="17.8515625" style="0" bestFit="1" customWidth="1"/>
    <col min="3" max="3" width="15.140625" style="0" bestFit="1" customWidth="1"/>
    <col min="4" max="4" width="18.8515625" style="0" bestFit="1" customWidth="1"/>
    <col min="5" max="5" width="11.7109375" style="0" bestFit="1" customWidth="1"/>
    <col min="6" max="6" width="12.57421875" style="0" bestFit="1" customWidth="1"/>
    <col min="7" max="7" width="19.00390625" style="0" bestFit="1" customWidth="1"/>
    <col min="8" max="8" width="12.57421875" style="0" bestFit="1" customWidth="1"/>
    <col min="9" max="9" width="14.8515625" style="0" bestFit="1" customWidth="1"/>
  </cols>
  <sheetData>
    <row r="1" ht="15">
      <c r="A1" s="1" t="s">
        <v>230</v>
      </c>
    </row>
    <row r="3" spans="1:4" ht="15">
      <c r="A3" s="17" t="s">
        <v>170</v>
      </c>
      <c r="B3" s="18" t="s">
        <v>171</v>
      </c>
      <c r="D3" t="s">
        <v>207</v>
      </c>
    </row>
    <row r="4" spans="1:4" ht="15">
      <c r="A4" s="17" t="s">
        <v>132</v>
      </c>
      <c r="B4" s="18" t="s">
        <v>176</v>
      </c>
      <c r="D4" t="s">
        <v>207</v>
      </c>
    </row>
    <row r="5" spans="1:4" ht="15">
      <c r="A5" s="17" t="s">
        <v>131</v>
      </c>
      <c r="B5" s="18" t="s">
        <v>176</v>
      </c>
      <c r="D5" t="s">
        <v>207</v>
      </c>
    </row>
    <row r="6" spans="1:4" ht="15">
      <c r="A6" s="17" t="s">
        <v>2</v>
      </c>
      <c r="B6" s="18" t="s">
        <v>176</v>
      </c>
      <c r="D6" t="s">
        <v>207</v>
      </c>
    </row>
    <row r="7" spans="1:4" ht="15">
      <c r="A7" s="17" t="s">
        <v>129</v>
      </c>
      <c r="B7" s="18" t="s">
        <v>176</v>
      </c>
      <c r="D7" t="s">
        <v>207</v>
      </c>
    </row>
    <row r="9" spans="1:9" ht="15">
      <c r="A9" s="13"/>
      <c r="B9" s="16" t="s">
        <v>175</v>
      </c>
      <c r="C9" s="14"/>
      <c r="D9" s="14"/>
      <c r="E9" s="14"/>
      <c r="F9" s="14"/>
      <c r="G9" s="14"/>
      <c r="H9" s="14"/>
      <c r="I9" s="15"/>
    </row>
    <row r="10" spans="1:9" ht="15">
      <c r="A10" s="19" t="s">
        <v>174</v>
      </c>
      <c r="B10" s="7" t="s">
        <v>221</v>
      </c>
      <c r="C10" s="8" t="s">
        <v>204</v>
      </c>
      <c r="D10" s="8" t="s">
        <v>224</v>
      </c>
      <c r="E10" s="8" t="s">
        <v>223</v>
      </c>
      <c r="F10" s="8" t="s">
        <v>227</v>
      </c>
      <c r="G10" s="8" t="s">
        <v>205</v>
      </c>
      <c r="H10" s="8" t="s">
        <v>203</v>
      </c>
      <c r="I10" s="51" t="s">
        <v>229</v>
      </c>
    </row>
    <row r="11" spans="1:9" ht="15">
      <c r="A11" s="32" t="s">
        <v>9</v>
      </c>
      <c r="B11" s="40">
        <v>1955</v>
      </c>
      <c r="C11" s="41">
        <v>0</v>
      </c>
      <c r="D11" s="42">
        <v>364</v>
      </c>
      <c r="E11" s="42">
        <v>364</v>
      </c>
      <c r="F11" s="41">
        <v>0</v>
      </c>
      <c r="G11" s="41">
        <v>364</v>
      </c>
      <c r="H11" s="42">
        <v>364</v>
      </c>
      <c r="I11" s="43">
        <v>0</v>
      </c>
    </row>
    <row r="12" spans="1:9" ht="15">
      <c r="A12" s="33" t="s">
        <v>17</v>
      </c>
      <c r="B12" s="44">
        <v>1973</v>
      </c>
      <c r="C12" s="37">
        <v>0</v>
      </c>
      <c r="D12" s="31">
        <v>0</v>
      </c>
      <c r="E12" s="31">
        <v>0</v>
      </c>
      <c r="F12" s="37">
        <v>0</v>
      </c>
      <c r="G12" s="37">
        <v>0</v>
      </c>
      <c r="H12" s="31">
        <v>0</v>
      </c>
      <c r="I12" s="45">
        <v>0</v>
      </c>
    </row>
    <row r="13" spans="1:9" ht="15">
      <c r="A13" s="33" t="s">
        <v>61</v>
      </c>
      <c r="B13" s="44">
        <v>1965</v>
      </c>
      <c r="C13" s="37">
        <v>0</v>
      </c>
      <c r="D13" s="31">
        <v>340</v>
      </c>
      <c r="E13" s="31">
        <v>345</v>
      </c>
      <c r="F13" s="37">
        <v>5</v>
      </c>
      <c r="G13" s="37">
        <v>342.5</v>
      </c>
      <c r="H13" s="31">
        <v>345</v>
      </c>
      <c r="I13" s="45">
        <v>0</v>
      </c>
    </row>
    <row r="14" spans="1:9" ht="15">
      <c r="A14" s="33" t="s">
        <v>51</v>
      </c>
      <c r="B14" s="44">
        <v>1951</v>
      </c>
      <c r="C14" s="37">
        <v>0</v>
      </c>
      <c r="D14" s="31">
        <v>332</v>
      </c>
      <c r="E14" s="31">
        <v>332</v>
      </c>
      <c r="F14" s="37">
        <v>0</v>
      </c>
      <c r="G14" s="37">
        <v>332</v>
      </c>
      <c r="H14" s="31">
        <v>332</v>
      </c>
      <c r="I14" s="45">
        <v>0</v>
      </c>
    </row>
    <row r="15" spans="1:9" ht="15">
      <c r="A15" s="33" t="s">
        <v>67</v>
      </c>
      <c r="B15" s="44">
        <v>1955</v>
      </c>
      <c r="C15" s="37">
        <v>0</v>
      </c>
      <c r="D15" s="31">
        <v>346</v>
      </c>
      <c r="E15" s="31">
        <v>354</v>
      </c>
      <c r="F15" s="37">
        <v>8</v>
      </c>
      <c r="G15" s="37">
        <v>350</v>
      </c>
      <c r="H15" s="31">
        <v>354</v>
      </c>
      <c r="I15" s="45">
        <v>0</v>
      </c>
    </row>
    <row r="16" spans="1:9" ht="15">
      <c r="A16" s="33" t="s">
        <v>94</v>
      </c>
      <c r="B16" s="44">
        <v>1948</v>
      </c>
      <c r="C16" s="37">
        <v>0</v>
      </c>
      <c r="D16" s="31">
        <v>0</v>
      </c>
      <c r="E16" s="31">
        <v>0</v>
      </c>
      <c r="F16" s="37">
        <v>0</v>
      </c>
      <c r="G16" s="37">
        <v>0</v>
      </c>
      <c r="H16" s="31">
        <v>0</v>
      </c>
      <c r="I16" s="45">
        <v>0</v>
      </c>
    </row>
    <row r="17" spans="1:9" ht="15">
      <c r="A17" s="33" t="s">
        <v>105</v>
      </c>
      <c r="B17" s="44">
        <v>1944</v>
      </c>
      <c r="C17" s="37">
        <v>0</v>
      </c>
      <c r="D17" s="31">
        <v>0</v>
      </c>
      <c r="E17" s="31">
        <v>0</v>
      </c>
      <c r="F17" s="37">
        <v>0</v>
      </c>
      <c r="G17" s="37">
        <v>0</v>
      </c>
      <c r="H17" s="31">
        <v>0</v>
      </c>
      <c r="I17" s="45">
        <v>0</v>
      </c>
    </row>
    <row r="18" spans="1:9" ht="15">
      <c r="A18" s="33" t="s">
        <v>5</v>
      </c>
      <c r="B18" s="44">
        <v>1960</v>
      </c>
      <c r="C18" s="37">
        <v>0</v>
      </c>
      <c r="D18" s="31">
        <v>0</v>
      </c>
      <c r="E18" s="31">
        <v>0</v>
      </c>
      <c r="F18" s="37">
        <v>0</v>
      </c>
      <c r="G18" s="37">
        <v>0</v>
      </c>
      <c r="H18" s="31">
        <v>0</v>
      </c>
      <c r="I18" s="45">
        <v>0</v>
      </c>
    </row>
    <row r="19" spans="1:9" ht="15">
      <c r="A19" s="33" t="s">
        <v>140</v>
      </c>
      <c r="B19" s="44">
        <v>1961</v>
      </c>
      <c r="C19" s="37">
        <v>0</v>
      </c>
      <c r="D19" s="31">
        <v>334</v>
      </c>
      <c r="E19" s="31">
        <v>334</v>
      </c>
      <c r="F19" s="37">
        <v>0</v>
      </c>
      <c r="G19" s="37">
        <v>334</v>
      </c>
      <c r="H19" s="31">
        <v>334</v>
      </c>
      <c r="I19" s="45">
        <v>0</v>
      </c>
    </row>
    <row r="20" spans="1:9" ht="15">
      <c r="A20" s="33" t="s">
        <v>56</v>
      </c>
      <c r="B20" s="44">
        <v>1967</v>
      </c>
      <c r="C20" s="37">
        <v>0</v>
      </c>
      <c r="D20" s="31">
        <v>333</v>
      </c>
      <c r="E20" s="31">
        <v>333</v>
      </c>
      <c r="F20" s="37">
        <v>0</v>
      </c>
      <c r="G20" s="37">
        <v>333</v>
      </c>
      <c r="H20" s="31">
        <v>333</v>
      </c>
      <c r="I20" s="45">
        <v>0</v>
      </c>
    </row>
    <row r="21" spans="1:9" ht="15">
      <c r="A21" s="33" t="s">
        <v>76</v>
      </c>
      <c r="B21" s="44">
        <v>1963</v>
      </c>
      <c r="C21" s="37">
        <v>0</v>
      </c>
      <c r="D21" s="31">
        <v>0</v>
      </c>
      <c r="E21" s="31">
        <v>0</v>
      </c>
      <c r="F21" s="37">
        <v>0</v>
      </c>
      <c r="G21" s="37">
        <v>0</v>
      </c>
      <c r="H21" s="31">
        <v>0</v>
      </c>
      <c r="I21" s="45">
        <v>0</v>
      </c>
    </row>
    <row r="22" spans="1:9" ht="15">
      <c r="A22" s="33" t="s">
        <v>31</v>
      </c>
      <c r="B22" s="44">
        <v>1964</v>
      </c>
      <c r="C22" s="37">
        <v>376</v>
      </c>
      <c r="D22" s="31">
        <v>374</v>
      </c>
      <c r="E22" s="31">
        <v>378</v>
      </c>
      <c r="F22" s="37">
        <v>4</v>
      </c>
      <c r="G22" s="37">
        <v>376</v>
      </c>
      <c r="H22" s="31">
        <v>378</v>
      </c>
      <c r="I22" s="45">
        <v>0</v>
      </c>
    </row>
    <row r="23" spans="1:9" ht="15">
      <c r="A23" s="33" t="s">
        <v>98</v>
      </c>
      <c r="B23" s="44">
        <v>1942</v>
      </c>
      <c r="C23" s="37">
        <v>0</v>
      </c>
      <c r="D23" s="31">
        <v>0</v>
      </c>
      <c r="E23" s="31">
        <v>0</v>
      </c>
      <c r="F23" s="37">
        <v>0</v>
      </c>
      <c r="G23" s="37">
        <v>0</v>
      </c>
      <c r="H23" s="31">
        <v>0</v>
      </c>
      <c r="I23" s="45">
        <v>0</v>
      </c>
    </row>
    <row r="24" spans="1:9" ht="15">
      <c r="A24" s="33" t="s">
        <v>86</v>
      </c>
      <c r="B24" s="44">
        <v>1952</v>
      </c>
      <c r="C24" s="37">
        <v>0</v>
      </c>
      <c r="D24" s="31">
        <v>347</v>
      </c>
      <c r="E24" s="31">
        <v>347</v>
      </c>
      <c r="F24" s="37">
        <v>0</v>
      </c>
      <c r="G24" s="37">
        <v>347</v>
      </c>
      <c r="H24" s="31">
        <v>347</v>
      </c>
      <c r="I24" s="45">
        <v>0</v>
      </c>
    </row>
    <row r="25" spans="1:9" ht="15">
      <c r="A25" s="33" t="s">
        <v>42</v>
      </c>
      <c r="B25" s="44">
        <v>1954</v>
      </c>
      <c r="C25" s="37">
        <v>341.3333333333333</v>
      </c>
      <c r="D25" s="31">
        <v>334</v>
      </c>
      <c r="E25" s="31">
        <v>352</v>
      </c>
      <c r="F25" s="37">
        <v>18</v>
      </c>
      <c r="G25" s="37">
        <v>341.3333333333333</v>
      </c>
      <c r="H25" s="31">
        <v>338</v>
      </c>
      <c r="I25" s="45">
        <v>352</v>
      </c>
    </row>
    <row r="26" spans="1:9" ht="15">
      <c r="A26" s="33" t="s">
        <v>29</v>
      </c>
      <c r="B26" s="44">
        <v>1951</v>
      </c>
      <c r="C26" s="37">
        <v>367</v>
      </c>
      <c r="D26" s="31">
        <v>362</v>
      </c>
      <c r="E26" s="31">
        <v>373</v>
      </c>
      <c r="F26" s="37">
        <v>11</v>
      </c>
      <c r="G26" s="37">
        <v>367</v>
      </c>
      <c r="H26" s="31">
        <v>373</v>
      </c>
      <c r="I26" s="45">
        <v>0</v>
      </c>
    </row>
    <row r="27" spans="1:9" ht="15">
      <c r="A27" s="33" t="s">
        <v>78</v>
      </c>
      <c r="B27" s="44">
        <v>1946</v>
      </c>
      <c r="C27" s="37">
        <v>0</v>
      </c>
      <c r="D27" s="31">
        <v>0</v>
      </c>
      <c r="E27" s="31">
        <v>0</v>
      </c>
      <c r="F27" s="37">
        <v>0</v>
      </c>
      <c r="G27" s="37">
        <v>0</v>
      </c>
      <c r="H27" s="31">
        <v>0</v>
      </c>
      <c r="I27" s="45">
        <v>0</v>
      </c>
    </row>
    <row r="28" spans="1:9" ht="15">
      <c r="A28" s="33" t="s">
        <v>71</v>
      </c>
      <c r="B28" s="44">
        <v>1958</v>
      </c>
      <c r="C28" s="37">
        <v>0</v>
      </c>
      <c r="D28" s="31">
        <v>327</v>
      </c>
      <c r="E28" s="31">
        <v>331</v>
      </c>
      <c r="F28" s="37">
        <v>4</v>
      </c>
      <c r="G28" s="37">
        <v>329</v>
      </c>
      <c r="H28" s="31">
        <v>331</v>
      </c>
      <c r="I28" s="45">
        <v>0</v>
      </c>
    </row>
    <row r="29" spans="1:9" ht="15">
      <c r="A29" s="33" t="s">
        <v>111</v>
      </c>
      <c r="B29" s="44">
        <v>1961</v>
      </c>
      <c r="C29" s="37">
        <v>0</v>
      </c>
      <c r="D29" s="31">
        <v>0</v>
      </c>
      <c r="E29" s="31">
        <v>0</v>
      </c>
      <c r="F29" s="37">
        <v>0</v>
      </c>
      <c r="G29" s="37">
        <v>0</v>
      </c>
      <c r="H29" s="31">
        <v>0</v>
      </c>
      <c r="I29" s="45">
        <v>0</v>
      </c>
    </row>
    <row r="30" spans="1:9" ht="15">
      <c r="A30" s="33" t="s">
        <v>83</v>
      </c>
      <c r="B30" s="44">
        <v>1963</v>
      </c>
      <c r="C30" s="37">
        <v>0</v>
      </c>
      <c r="D30" s="31">
        <v>0</v>
      </c>
      <c r="E30" s="31">
        <v>0</v>
      </c>
      <c r="F30" s="37">
        <v>0</v>
      </c>
      <c r="G30" s="37">
        <v>0</v>
      </c>
      <c r="H30" s="31">
        <v>0</v>
      </c>
      <c r="I30" s="45">
        <v>0</v>
      </c>
    </row>
    <row r="31" spans="1:9" ht="15">
      <c r="A31" s="33" t="s">
        <v>36</v>
      </c>
      <c r="B31" s="44">
        <v>1958</v>
      </c>
      <c r="C31" s="37">
        <v>0</v>
      </c>
      <c r="D31" s="31">
        <v>330</v>
      </c>
      <c r="E31" s="31">
        <v>350</v>
      </c>
      <c r="F31" s="37">
        <v>20</v>
      </c>
      <c r="G31" s="37">
        <v>340</v>
      </c>
      <c r="H31" s="31">
        <v>350</v>
      </c>
      <c r="I31" s="45">
        <v>0</v>
      </c>
    </row>
    <row r="32" spans="1:9" ht="15">
      <c r="A32" s="33" t="s">
        <v>142</v>
      </c>
      <c r="B32" s="44">
        <v>1949</v>
      </c>
      <c r="C32" s="37">
        <v>335</v>
      </c>
      <c r="D32" s="31">
        <v>318</v>
      </c>
      <c r="E32" s="31">
        <v>339</v>
      </c>
      <c r="F32" s="37">
        <v>21</v>
      </c>
      <c r="G32" s="37">
        <v>330.75</v>
      </c>
      <c r="H32" s="31">
        <v>339</v>
      </c>
      <c r="I32" s="45">
        <v>335</v>
      </c>
    </row>
    <row r="33" spans="1:9" ht="15">
      <c r="A33" s="33" t="s">
        <v>107</v>
      </c>
      <c r="B33" s="44">
        <v>1946</v>
      </c>
      <c r="C33" s="37">
        <v>0</v>
      </c>
      <c r="D33" s="31">
        <v>356</v>
      </c>
      <c r="E33" s="31">
        <v>356</v>
      </c>
      <c r="F33" s="37">
        <v>0</v>
      </c>
      <c r="G33" s="37">
        <v>356</v>
      </c>
      <c r="H33" s="31">
        <v>356</v>
      </c>
      <c r="I33" s="45">
        <v>0</v>
      </c>
    </row>
    <row r="34" spans="1:9" ht="15">
      <c r="A34" s="33" t="s">
        <v>28</v>
      </c>
      <c r="B34" s="44">
        <v>1952</v>
      </c>
      <c r="C34" s="37">
        <v>367.6666666666667</v>
      </c>
      <c r="D34" s="31">
        <v>356</v>
      </c>
      <c r="E34" s="31">
        <v>373</v>
      </c>
      <c r="F34" s="37">
        <v>17</v>
      </c>
      <c r="G34" s="37">
        <v>364.75</v>
      </c>
      <c r="H34" s="31">
        <v>365</v>
      </c>
      <c r="I34" s="45">
        <v>373</v>
      </c>
    </row>
    <row r="35" spans="1:9" ht="15">
      <c r="A35" s="33" t="s">
        <v>53</v>
      </c>
      <c r="B35" s="44">
        <v>1962</v>
      </c>
      <c r="C35" s="37">
        <v>0</v>
      </c>
      <c r="D35" s="31">
        <v>344</v>
      </c>
      <c r="E35" s="31">
        <v>350</v>
      </c>
      <c r="F35" s="37">
        <v>6</v>
      </c>
      <c r="G35" s="37">
        <v>347</v>
      </c>
      <c r="H35" s="31">
        <v>350</v>
      </c>
      <c r="I35" s="45">
        <v>0</v>
      </c>
    </row>
    <row r="36" spans="1:9" ht="15">
      <c r="A36" s="33" t="s">
        <v>47</v>
      </c>
      <c r="B36" s="44">
        <v>1947</v>
      </c>
      <c r="C36" s="37">
        <v>0</v>
      </c>
      <c r="D36" s="31">
        <v>354</v>
      </c>
      <c r="E36" s="31">
        <v>354</v>
      </c>
      <c r="F36" s="37">
        <v>0</v>
      </c>
      <c r="G36" s="37">
        <v>354</v>
      </c>
      <c r="H36" s="31">
        <v>354</v>
      </c>
      <c r="I36" s="45">
        <v>0</v>
      </c>
    </row>
    <row r="37" spans="1:9" ht="15">
      <c r="A37" s="33" t="s">
        <v>97</v>
      </c>
      <c r="B37" s="44">
        <v>1952</v>
      </c>
      <c r="C37" s="37">
        <v>0</v>
      </c>
      <c r="D37" s="31">
        <v>302</v>
      </c>
      <c r="E37" s="31">
        <v>310</v>
      </c>
      <c r="F37" s="37">
        <v>8</v>
      </c>
      <c r="G37" s="37">
        <v>306</v>
      </c>
      <c r="H37" s="31">
        <v>310</v>
      </c>
      <c r="I37" s="45">
        <v>0</v>
      </c>
    </row>
    <row r="38" spans="1:9" ht="15">
      <c r="A38" s="33" t="s">
        <v>55</v>
      </c>
      <c r="B38" s="44">
        <v>1952</v>
      </c>
      <c r="C38" s="37">
        <v>0</v>
      </c>
      <c r="D38" s="31">
        <v>0</v>
      </c>
      <c r="E38" s="31">
        <v>0</v>
      </c>
      <c r="F38" s="37">
        <v>0</v>
      </c>
      <c r="G38" s="37">
        <v>0</v>
      </c>
      <c r="H38" s="31">
        <v>0</v>
      </c>
      <c r="I38" s="45">
        <v>0</v>
      </c>
    </row>
    <row r="39" spans="1:9" ht="15">
      <c r="A39" s="33" t="s">
        <v>18</v>
      </c>
      <c r="B39" s="44">
        <v>1953</v>
      </c>
      <c r="C39" s="37">
        <v>0</v>
      </c>
      <c r="D39" s="31">
        <v>357</v>
      </c>
      <c r="E39" s="31">
        <v>357</v>
      </c>
      <c r="F39" s="37">
        <v>0</v>
      </c>
      <c r="G39" s="37">
        <v>357</v>
      </c>
      <c r="H39" s="31">
        <v>357</v>
      </c>
      <c r="I39" s="45">
        <v>0</v>
      </c>
    </row>
    <row r="40" spans="1:9" ht="15">
      <c r="A40" s="33" t="s">
        <v>89</v>
      </c>
      <c r="B40" s="44">
        <v>1949</v>
      </c>
      <c r="C40" s="37">
        <v>0</v>
      </c>
      <c r="D40" s="31">
        <v>330</v>
      </c>
      <c r="E40" s="31">
        <v>330</v>
      </c>
      <c r="F40" s="37">
        <v>0</v>
      </c>
      <c r="G40" s="37">
        <v>330</v>
      </c>
      <c r="H40" s="31">
        <v>330</v>
      </c>
      <c r="I40" s="45">
        <v>0</v>
      </c>
    </row>
    <row r="41" spans="1:9" ht="15">
      <c r="A41" s="33" t="s">
        <v>188</v>
      </c>
      <c r="B41" s="44">
        <v>1959</v>
      </c>
      <c r="C41" s="37">
        <v>0</v>
      </c>
      <c r="D41" s="31">
        <v>351</v>
      </c>
      <c r="E41" s="31">
        <v>351</v>
      </c>
      <c r="F41" s="37">
        <v>0</v>
      </c>
      <c r="G41" s="37">
        <v>351</v>
      </c>
      <c r="H41" s="31">
        <v>351</v>
      </c>
      <c r="I41" s="45">
        <v>0</v>
      </c>
    </row>
    <row r="42" spans="1:9" ht="15">
      <c r="A42" s="33" t="s">
        <v>65</v>
      </c>
      <c r="B42" s="44">
        <v>1957</v>
      </c>
      <c r="C42" s="37">
        <v>0</v>
      </c>
      <c r="D42" s="31">
        <v>279</v>
      </c>
      <c r="E42" s="31">
        <v>303</v>
      </c>
      <c r="F42" s="37">
        <v>24</v>
      </c>
      <c r="G42" s="37">
        <v>291</v>
      </c>
      <c r="H42" s="31">
        <v>303</v>
      </c>
      <c r="I42" s="45">
        <v>0</v>
      </c>
    </row>
    <row r="43" spans="1:9" ht="15">
      <c r="A43" s="33" t="s">
        <v>22</v>
      </c>
      <c r="B43" s="44">
        <v>1951</v>
      </c>
      <c r="C43" s="37">
        <v>326.3333333333333</v>
      </c>
      <c r="D43" s="31">
        <v>321</v>
      </c>
      <c r="E43" s="31">
        <v>335</v>
      </c>
      <c r="F43" s="37">
        <v>14</v>
      </c>
      <c r="G43" s="37">
        <v>326.3333333333333</v>
      </c>
      <c r="H43" s="31">
        <v>335</v>
      </c>
      <c r="I43" s="45">
        <v>0</v>
      </c>
    </row>
    <row r="44" spans="1:9" ht="15">
      <c r="A44" s="33" t="s">
        <v>26</v>
      </c>
      <c r="B44" s="44">
        <v>1954</v>
      </c>
      <c r="C44" s="37">
        <v>364.3333333333333</v>
      </c>
      <c r="D44" s="31">
        <v>353</v>
      </c>
      <c r="E44" s="31">
        <v>368</v>
      </c>
      <c r="F44" s="37">
        <v>15</v>
      </c>
      <c r="G44" s="37">
        <v>361.5</v>
      </c>
      <c r="H44" s="31">
        <v>368</v>
      </c>
      <c r="I44" s="45">
        <v>0</v>
      </c>
    </row>
    <row r="45" spans="1:9" ht="15">
      <c r="A45" s="33" t="s">
        <v>113</v>
      </c>
      <c r="B45" s="44">
        <v>1968</v>
      </c>
      <c r="C45" s="37">
        <v>0</v>
      </c>
      <c r="D45" s="31">
        <v>0</v>
      </c>
      <c r="E45" s="31">
        <v>0</v>
      </c>
      <c r="F45" s="37">
        <v>0</v>
      </c>
      <c r="G45" s="37">
        <v>0</v>
      </c>
      <c r="H45" s="31">
        <v>0</v>
      </c>
      <c r="I45" s="45">
        <v>0</v>
      </c>
    </row>
    <row r="46" spans="1:9" ht="15">
      <c r="A46" s="33" t="s">
        <v>85</v>
      </c>
      <c r="B46" s="44">
        <v>1961</v>
      </c>
      <c r="C46" s="37">
        <v>0</v>
      </c>
      <c r="D46" s="31">
        <v>0</v>
      </c>
      <c r="E46" s="31">
        <v>0</v>
      </c>
      <c r="F46" s="37">
        <v>0</v>
      </c>
      <c r="G46" s="37">
        <v>0</v>
      </c>
      <c r="H46" s="31">
        <v>0</v>
      </c>
      <c r="I46" s="45">
        <v>0</v>
      </c>
    </row>
    <row r="47" spans="1:9" ht="15">
      <c r="A47" s="33" t="s">
        <v>10</v>
      </c>
      <c r="B47" s="44">
        <v>1966</v>
      </c>
      <c r="C47" s="37">
        <v>0</v>
      </c>
      <c r="D47" s="31">
        <v>363</v>
      </c>
      <c r="E47" s="31">
        <v>363</v>
      </c>
      <c r="F47" s="37">
        <v>0</v>
      </c>
      <c r="G47" s="37">
        <v>363</v>
      </c>
      <c r="H47" s="31">
        <v>0</v>
      </c>
      <c r="I47" s="45">
        <v>0</v>
      </c>
    </row>
    <row r="48" spans="1:9" ht="15">
      <c r="A48" s="33" t="s">
        <v>58</v>
      </c>
      <c r="B48" s="44">
        <v>1948</v>
      </c>
      <c r="C48" s="37">
        <v>0</v>
      </c>
      <c r="D48" s="31">
        <v>332</v>
      </c>
      <c r="E48" s="31">
        <v>332</v>
      </c>
      <c r="F48" s="37">
        <v>0</v>
      </c>
      <c r="G48" s="37">
        <v>332</v>
      </c>
      <c r="H48" s="31">
        <v>332</v>
      </c>
      <c r="I48" s="45">
        <v>0</v>
      </c>
    </row>
    <row r="49" spans="1:9" ht="15">
      <c r="A49" s="33" t="s">
        <v>21</v>
      </c>
      <c r="B49" s="44">
        <v>1948</v>
      </c>
      <c r="C49" s="37">
        <v>338.6666666666667</v>
      </c>
      <c r="D49" s="31">
        <v>331</v>
      </c>
      <c r="E49" s="31">
        <v>349</v>
      </c>
      <c r="F49" s="37">
        <v>18</v>
      </c>
      <c r="G49" s="37">
        <v>336.75</v>
      </c>
      <c r="H49" s="31">
        <v>349</v>
      </c>
      <c r="I49" s="45">
        <v>0</v>
      </c>
    </row>
    <row r="50" spans="1:9" ht="15">
      <c r="A50" s="33" t="s">
        <v>19</v>
      </c>
      <c r="B50" s="44">
        <v>1950</v>
      </c>
      <c r="C50" s="37">
        <v>353</v>
      </c>
      <c r="D50" s="31">
        <v>341</v>
      </c>
      <c r="E50" s="31">
        <v>354</v>
      </c>
      <c r="F50" s="37">
        <v>13</v>
      </c>
      <c r="G50" s="37">
        <v>350.2</v>
      </c>
      <c r="H50" s="31">
        <v>353</v>
      </c>
      <c r="I50" s="45">
        <v>354</v>
      </c>
    </row>
    <row r="51" spans="1:9" ht="15">
      <c r="A51" s="33" t="s">
        <v>149</v>
      </c>
      <c r="B51" s="44">
        <v>1970</v>
      </c>
      <c r="C51" s="37">
        <v>0</v>
      </c>
      <c r="D51" s="31">
        <v>360</v>
      </c>
      <c r="E51" s="31">
        <v>369</v>
      </c>
      <c r="F51" s="37">
        <v>9</v>
      </c>
      <c r="G51" s="37">
        <v>364.5</v>
      </c>
      <c r="H51" s="31">
        <v>360</v>
      </c>
      <c r="I51" s="45">
        <v>369</v>
      </c>
    </row>
    <row r="52" spans="1:9" ht="15">
      <c r="A52" s="33" t="s">
        <v>35</v>
      </c>
      <c r="B52" s="44">
        <v>1962</v>
      </c>
      <c r="C52" s="37">
        <v>0</v>
      </c>
      <c r="D52" s="31">
        <v>0</v>
      </c>
      <c r="E52" s="31">
        <v>0</v>
      </c>
      <c r="F52" s="37">
        <v>0</v>
      </c>
      <c r="G52" s="37">
        <v>0</v>
      </c>
      <c r="H52" s="31">
        <v>0</v>
      </c>
      <c r="I52" s="45">
        <v>0</v>
      </c>
    </row>
    <row r="53" spans="1:9" ht="15">
      <c r="A53" s="33" t="s">
        <v>45</v>
      </c>
      <c r="B53" s="44">
        <v>1959</v>
      </c>
      <c r="C53" s="37">
        <v>0</v>
      </c>
      <c r="D53" s="31">
        <v>335</v>
      </c>
      <c r="E53" s="31">
        <v>357</v>
      </c>
      <c r="F53" s="37">
        <v>22</v>
      </c>
      <c r="G53" s="37">
        <v>346</v>
      </c>
      <c r="H53" s="31">
        <v>357</v>
      </c>
      <c r="I53" s="45">
        <v>0</v>
      </c>
    </row>
    <row r="54" spans="1:9" ht="15">
      <c r="A54" s="33" t="s">
        <v>30</v>
      </c>
      <c r="B54" s="44">
        <v>1954</v>
      </c>
      <c r="C54" s="37">
        <v>0</v>
      </c>
      <c r="D54" s="31">
        <v>350</v>
      </c>
      <c r="E54" s="31">
        <v>360</v>
      </c>
      <c r="F54" s="37">
        <v>10</v>
      </c>
      <c r="G54" s="37">
        <v>355</v>
      </c>
      <c r="H54" s="31">
        <v>360</v>
      </c>
      <c r="I54" s="45">
        <v>0</v>
      </c>
    </row>
    <row r="55" spans="1:9" ht="15">
      <c r="A55" s="33" t="s">
        <v>44</v>
      </c>
      <c r="B55" s="44">
        <v>1969</v>
      </c>
      <c r="C55" s="37">
        <v>0</v>
      </c>
      <c r="D55" s="31">
        <v>0</v>
      </c>
      <c r="E55" s="31">
        <v>0</v>
      </c>
      <c r="F55" s="37">
        <v>0</v>
      </c>
      <c r="G55" s="37">
        <v>0</v>
      </c>
      <c r="H55" s="31">
        <v>0</v>
      </c>
      <c r="I55" s="45">
        <v>0</v>
      </c>
    </row>
    <row r="56" spans="1:9" ht="15">
      <c r="A56" s="33" t="s">
        <v>109</v>
      </c>
      <c r="B56" s="44">
        <v>1954</v>
      </c>
      <c r="C56" s="37">
        <v>0</v>
      </c>
      <c r="D56" s="31">
        <v>0</v>
      </c>
      <c r="E56" s="31">
        <v>0</v>
      </c>
      <c r="F56" s="37">
        <v>0</v>
      </c>
      <c r="G56" s="37">
        <v>0</v>
      </c>
      <c r="H56" s="31">
        <v>0</v>
      </c>
      <c r="I56" s="45">
        <v>0</v>
      </c>
    </row>
    <row r="57" spans="1:9" ht="15">
      <c r="A57" s="50" t="s">
        <v>13</v>
      </c>
      <c r="B57" s="44">
        <v>1967</v>
      </c>
      <c r="C57" s="37">
        <v>0</v>
      </c>
      <c r="D57" s="31">
        <v>320</v>
      </c>
      <c r="E57" s="31">
        <v>341</v>
      </c>
      <c r="F57" s="37">
        <v>21</v>
      </c>
      <c r="G57" s="37">
        <v>330.5</v>
      </c>
      <c r="H57" s="31">
        <v>341</v>
      </c>
      <c r="I57" s="45">
        <v>0</v>
      </c>
    </row>
    <row r="58" spans="1:9" ht="15">
      <c r="A58" s="32" t="s">
        <v>99</v>
      </c>
      <c r="B58" s="44">
        <v>1951</v>
      </c>
      <c r="C58" s="37">
        <v>0</v>
      </c>
      <c r="D58" s="31">
        <v>0</v>
      </c>
      <c r="E58" s="31">
        <v>0</v>
      </c>
      <c r="F58" s="37">
        <v>0</v>
      </c>
      <c r="G58" s="37">
        <v>0</v>
      </c>
      <c r="H58" s="31">
        <v>0</v>
      </c>
      <c r="I58" s="45">
        <v>0</v>
      </c>
    </row>
    <row r="59" spans="1:9" ht="15">
      <c r="A59" s="33" t="s">
        <v>121</v>
      </c>
      <c r="B59" s="44">
        <v>1952</v>
      </c>
      <c r="C59" s="37">
        <v>0</v>
      </c>
      <c r="D59" s="31">
        <v>0</v>
      </c>
      <c r="E59" s="31">
        <v>0</v>
      </c>
      <c r="F59" s="37">
        <v>0</v>
      </c>
      <c r="G59" s="37">
        <v>0</v>
      </c>
      <c r="H59" s="31">
        <v>0</v>
      </c>
      <c r="I59" s="45">
        <v>0</v>
      </c>
    </row>
    <row r="60" spans="1:9" ht="15">
      <c r="A60" s="33" t="s">
        <v>118</v>
      </c>
      <c r="B60" s="44">
        <v>1972</v>
      </c>
      <c r="C60" s="37">
        <v>0</v>
      </c>
      <c r="D60" s="31">
        <v>0</v>
      </c>
      <c r="E60" s="31">
        <v>0</v>
      </c>
      <c r="F60" s="37">
        <v>0</v>
      </c>
      <c r="G60" s="37">
        <v>0</v>
      </c>
      <c r="H60" s="31">
        <v>0</v>
      </c>
      <c r="I60" s="45">
        <v>0</v>
      </c>
    </row>
    <row r="61" spans="1:9" ht="15">
      <c r="A61" s="33" t="s">
        <v>38</v>
      </c>
      <c r="B61" s="44">
        <v>1963</v>
      </c>
      <c r="C61" s="37">
        <v>355.3333333333333</v>
      </c>
      <c r="D61" s="31">
        <v>346</v>
      </c>
      <c r="E61" s="31">
        <v>360</v>
      </c>
      <c r="F61" s="37">
        <v>14</v>
      </c>
      <c r="G61" s="37">
        <v>351.8</v>
      </c>
      <c r="H61" s="31">
        <v>360</v>
      </c>
      <c r="I61" s="45">
        <v>351</v>
      </c>
    </row>
    <row r="62" spans="1:9" ht="15">
      <c r="A62" s="33" t="s">
        <v>120</v>
      </c>
      <c r="B62" s="44">
        <v>1966</v>
      </c>
      <c r="C62" s="37">
        <v>0</v>
      </c>
      <c r="D62" s="31">
        <v>0</v>
      </c>
      <c r="E62" s="31">
        <v>0</v>
      </c>
      <c r="F62" s="37">
        <v>0</v>
      </c>
      <c r="G62" s="37">
        <v>0</v>
      </c>
      <c r="H62" s="31">
        <v>0</v>
      </c>
      <c r="I62" s="45">
        <v>0</v>
      </c>
    </row>
    <row r="63" spans="1:9" ht="15">
      <c r="A63" s="33" t="s">
        <v>3</v>
      </c>
      <c r="B63" s="44">
        <v>1969</v>
      </c>
      <c r="C63" s="37">
        <v>370.6666666666667</v>
      </c>
      <c r="D63" s="31">
        <v>365</v>
      </c>
      <c r="E63" s="31">
        <v>374</v>
      </c>
      <c r="F63" s="37">
        <v>9</v>
      </c>
      <c r="G63" s="37">
        <v>369.25</v>
      </c>
      <c r="H63" s="31">
        <v>368</v>
      </c>
      <c r="I63" s="45">
        <v>374</v>
      </c>
    </row>
    <row r="64" spans="1:9" ht="15">
      <c r="A64" s="33" t="s">
        <v>79</v>
      </c>
      <c r="B64" s="44">
        <v>1936</v>
      </c>
      <c r="C64" s="37">
        <v>0</v>
      </c>
      <c r="D64" s="31">
        <v>302</v>
      </c>
      <c r="E64" s="31">
        <v>302</v>
      </c>
      <c r="F64" s="37">
        <v>0</v>
      </c>
      <c r="G64" s="37">
        <v>302</v>
      </c>
      <c r="H64" s="31">
        <v>302</v>
      </c>
      <c r="I64" s="45">
        <v>0</v>
      </c>
    </row>
    <row r="65" spans="1:9" ht="15">
      <c r="A65" s="33" t="s">
        <v>15</v>
      </c>
      <c r="B65" s="44">
        <v>1959</v>
      </c>
      <c r="C65" s="37">
        <v>0</v>
      </c>
      <c r="D65" s="31">
        <v>0</v>
      </c>
      <c r="E65" s="31">
        <v>0</v>
      </c>
      <c r="F65" s="37">
        <v>0</v>
      </c>
      <c r="G65" s="37">
        <v>0</v>
      </c>
      <c r="H65" s="31">
        <v>0</v>
      </c>
      <c r="I65" s="45">
        <v>0</v>
      </c>
    </row>
    <row r="66" spans="1:9" ht="15">
      <c r="A66" s="33" t="s">
        <v>11</v>
      </c>
      <c r="B66" s="44">
        <v>1959</v>
      </c>
      <c r="C66" s="37">
        <v>0</v>
      </c>
      <c r="D66" s="31">
        <v>0</v>
      </c>
      <c r="E66" s="31">
        <v>0</v>
      </c>
      <c r="F66" s="37">
        <v>0</v>
      </c>
      <c r="G66" s="37">
        <v>0</v>
      </c>
      <c r="H66" s="31">
        <v>0</v>
      </c>
      <c r="I66" s="45">
        <v>0</v>
      </c>
    </row>
    <row r="67" spans="1:9" ht="15">
      <c r="A67" s="33" t="s">
        <v>14</v>
      </c>
      <c r="B67" s="44">
        <v>1943</v>
      </c>
      <c r="C67" s="37">
        <v>0</v>
      </c>
      <c r="D67" s="31">
        <v>0</v>
      </c>
      <c r="E67" s="31">
        <v>0</v>
      </c>
      <c r="F67" s="37">
        <v>0</v>
      </c>
      <c r="G67" s="37">
        <v>0</v>
      </c>
      <c r="H67" s="31">
        <v>0</v>
      </c>
      <c r="I67" s="45">
        <v>0</v>
      </c>
    </row>
    <row r="68" spans="1:9" ht="15">
      <c r="A68" s="33" t="s">
        <v>112</v>
      </c>
      <c r="B68" s="44">
        <v>1969</v>
      </c>
      <c r="C68" s="37">
        <v>0</v>
      </c>
      <c r="D68" s="31">
        <v>0</v>
      </c>
      <c r="E68" s="31">
        <v>0</v>
      </c>
      <c r="F68" s="37">
        <v>0</v>
      </c>
      <c r="G68" s="37">
        <v>0</v>
      </c>
      <c r="H68" s="31">
        <v>0</v>
      </c>
      <c r="I68" s="45">
        <v>0</v>
      </c>
    </row>
    <row r="69" spans="1:9" ht="15">
      <c r="A69" s="33" t="s">
        <v>59</v>
      </c>
      <c r="B69" s="44">
        <v>1951</v>
      </c>
      <c r="C69" s="37">
        <v>344.6666666666667</v>
      </c>
      <c r="D69" s="31">
        <v>336</v>
      </c>
      <c r="E69" s="31">
        <v>351</v>
      </c>
      <c r="F69" s="37">
        <v>15</v>
      </c>
      <c r="G69" s="37">
        <v>344.6666666666667</v>
      </c>
      <c r="H69" s="31">
        <v>351</v>
      </c>
      <c r="I69" s="45">
        <v>347</v>
      </c>
    </row>
    <row r="70" spans="1:9" ht="15">
      <c r="A70" s="33" t="s">
        <v>62</v>
      </c>
      <c r="B70" s="44">
        <v>1972</v>
      </c>
      <c r="C70" s="37">
        <v>0</v>
      </c>
      <c r="D70" s="31">
        <v>350</v>
      </c>
      <c r="E70" s="31">
        <v>350</v>
      </c>
      <c r="F70" s="37">
        <v>0</v>
      </c>
      <c r="G70" s="37">
        <v>350</v>
      </c>
      <c r="H70" s="31">
        <v>350</v>
      </c>
      <c r="I70" s="45">
        <v>0</v>
      </c>
    </row>
    <row r="71" spans="1:9" ht="15">
      <c r="A71" s="33" t="s">
        <v>151</v>
      </c>
      <c r="B71" s="44">
        <v>1949</v>
      </c>
      <c r="C71" s="37">
        <v>0</v>
      </c>
      <c r="D71" s="31">
        <v>327</v>
      </c>
      <c r="E71" s="31">
        <v>327</v>
      </c>
      <c r="F71" s="37">
        <v>0</v>
      </c>
      <c r="G71" s="37">
        <v>327</v>
      </c>
      <c r="H71" s="31">
        <v>327</v>
      </c>
      <c r="I71" s="45">
        <v>0</v>
      </c>
    </row>
    <row r="72" spans="1:9" ht="15">
      <c r="A72" s="33" t="s">
        <v>80</v>
      </c>
      <c r="B72" s="44">
        <v>1948</v>
      </c>
      <c r="C72" s="37">
        <v>0</v>
      </c>
      <c r="D72" s="31">
        <v>0</v>
      </c>
      <c r="E72" s="31">
        <v>0</v>
      </c>
      <c r="F72" s="37">
        <v>0</v>
      </c>
      <c r="G72" s="37">
        <v>0</v>
      </c>
      <c r="H72" s="31">
        <v>0</v>
      </c>
      <c r="I72" s="45">
        <v>0</v>
      </c>
    </row>
    <row r="73" spans="1:9" ht="15">
      <c r="A73" s="33" t="s">
        <v>191</v>
      </c>
      <c r="B73" s="44">
        <v>1947</v>
      </c>
      <c r="C73" s="37">
        <v>0</v>
      </c>
      <c r="D73" s="31">
        <v>277</v>
      </c>
      <c r="E73" s="31">
        <v>277</v>
      </c>
      <c r="F73" s="37">
        <v>0</v>
      </c>
      <c r="G73" s="37">
        <v>277</v>
      </c>
      <c r="H73" s="31">
        <v>277</v>
      </c>
      <c r="I73" s="45">
        <v>0</v>
      </c>
    </row>
    <row r="74" spans="1:9" ht="15">
      <c r="A74" s="33" t="s">
        <v>187</v>
      </c>
      <c r="B74" s="44">
        <v>1960</v>
      </c>
      <c r="C74" s="37">
        <v>357.6666666666667</v>
      </c>
      <c r="D74" s="31">
        <v>355</v>
      </c>
      <c r="E74" s="31">
        <v>360</v>
      </c>
      <c r="F74" s="37">
        <v>5</v>
      </c>
      <c r="G74" s="37">
        <v>357.6666666666667</v>
      </c>
      <c r="H74" s="31">
        <v>360</v>
      </c>
      <c r="I74" s="45">
        <v>0</v>
      </c>
    </row>
    <row r="75" spans="1:9" ht="15">
      <c r="A75" s="33" t="s">
        <v>63</v>
      </c>
      <c r="B75" s="44">
        <v>1965</v>
      </c>
      <c r="C75" s="37">
        <v>0</v>
      </c>
      <c r="D75" s="31">
        <v>340</v>
      </c>
      <c r="E75" s="31">
        <v>340</v>
      </c>
      <c r="F75" s="37">
        <v>0</v>
      </c>
      <c r="G75" s="37">
        <v>340</v>
      </c>
      <c r="H75" s="31">
        <v>340</v>
      </c>
      <c r="I75" s="45">
        <v>0</v>
      </c>
    </row>
    <row r="76" spans="1:9" ht="15">
      <c r="A76" s="33" t="s">
        <v>70</v>
      </c>
      <c r="B76" s="44">
        <v>1950</v>
      </c>
      <c r="C76" s="37">
        <v>0</v>
      </c>
      <c r="D76" s="31">
        <v>337</v>
      </c>
      <c r="E76" s="31">
        <v>345</v>
      </c>
      <c r="F76" s="37">
        <v>8</v>
      </c>
      <c r="G76" s="37">
        <v>341</v>
      </c>
      <c r="H76" s="31">
        <v>345</v>
      </c>
      <c r="I76" s="45">
        <v>0</v>
      </c>
    </row>
    <row r="77" spans="1:9" ht="15">
      <c r="A77" s="33" t="s">
        <v>92</v>
      </c>
      <c r="B77" s="44">
        <v>1951</v>
      </c>
      <c r="C77" s="37">
        <v>0</v>
      </c>
      <c r="D77" s="31">
        <v>0</v>
      </c>
      <c r="E77" s="31">
        <v>0</v>
      </c>
      <c r="F77" s="37">
        <v>0</v>
      </c>
      <c r="G77" s="37">
        <v>0</v>
      </c>
      <c r="H77" s="31">
        <v>0</v>
      </c>
      <c r="I77" s="45">
        <v>0</v>
      </c>
    </row>
    <row r="78" spans="1:9" ht="15">
      <c r="A78" s="33" t="s">
        <v>25</v>
      </c>
      <c r="B78" s="44">
        <v>1946</v>
      </c>
      <c r="C78" s="37">
        <v>0</v>
      </c>
      <c r="D78" s="31">
        <v>351</v>
      </c>
      <c r="E78" s="31">
        <v>362</v>
      </c>
      <c r="F78" s="37">
        <v>11</v>
      </c>
      <c r="G78" s="37">
        <v>356.5</v>
      </c>
      <c r="H78" s="31">
        <v>362</v>
      </c>
      <c r="I78" s="45">
        <v>0</v>
      </c>
    </row>
    <row r="79" spans="1:9" ht="15">
      <c r="A79" s="33" t="s">
        <v>190</v>
      </c>
      <c r="B79" s="44">
        <v>1974</v>
      </c>
      <c r="C79" s="37">
        <v>0</v>
      </c>
      <c r="D79" s="31">
        <v>322</v>
      </c>
      <c r="E79" s="31">
        <v>337</v>
      </c>
      <c r="F79" s="37">
        <v>15</v>
      </c>
      <c r="G79" s="37">
        <v>329.5</v>
      </c>
      <c r="H79" s="31">
        <v>337</v>
      </c>
      <c r="I79" s="45">
        <v>0</v>
      </c>
    </row>
    <row r="80" spans="1:9" ht="15">
      <c r="A80" s="33" t="s">
        <v>82</v>
      </c>
      <c r="B80" s="44">
        <v>1965</v>
      </c>
      <c r="C80" s="37">
        <v>0</v>
      </c>
      <c r="D80" s="31">
        <v>0</v>
      </c>
      <c r="E80" s="31">
        <v>0</v>
      </c>
      <c r="F80" s="37">
        <v>0</v>
      </c>
      <c r="G80" s="37">
        <v>0</v>
      </c>
      <c r="H80" s="31">
        <v>0</v>
      </c>
      <c r="I80" s="45">
        <v>0</v>
      </c>
    </row>
    <row r="81" spans="1:9" ht="15">
      <c r="A81" s="33" t="s">
        <v>60</v>
      </c>
      <c r="B81" s="44">
        <v>1949</v>
      </c>
      <c r="C81" s="37">
        <v>0</v>
      </c>
      <c r="D81" s="31">
        <v>312</v>
      </c>
      <c r="E81" s="31">
        <v>312</v>
      </c>
      <c r="F81" s="37">
        <v>0</v>
      </c>
      <c r="G81" s="37">
        <v>312</v>
      </c>
      <c r="H81" s="31">
        <v>312</v>
      </c>
      <c r="I81" s="45">
        <v>0</v>
      </c>
    </row>
    <row r="82" spans="1:9" ht="15">
      <c r="A82" s="33" t="s">
        <v>64</v>
      </c>
      <c r="B82" s="44">
        <v>1960</v>
      </c>
      <c r="C82" s="37">
        <v>0</v>
      </c>
      <c r="D82" s="31">
        <v>0</v>
      </c>
      <c r="E82" s="31">
        <v>0</v>
      </c>
      <c r="F82" s="37">
        <v>0</v>
      </c>
      <c r="G82" s="37">
        <v>0</v>
      </c>
      <c r="H82" s="31">
        <v>0</v>
      </c>
      <c r="I82" s="45">
        <v>0</v>
      </c>
    </row>
    <row r="83" spans="1:9" ht="15">
      <c r="A83" s="33" t="s">
        <v>119</v>
      </c>
      <c r="B83" s="44">
        <v>1967</v>
      </c>
      <c r="C83" s="37">
        <v>0</v>
      </c>
      <c r="D83" s="31">
        <v>0</v>
      </c>
      <c r="E83" s="31">
        <v>0</v>
      </c>
      <c r="F83" s="37">
        <v>0</v>
      </c>
      <c r="G83" s="37">
        <v>0</v>
      </c>
      <c r="H83" s="31">
        <v>0</v>
      </c>
      <c r="I83" s="45">
        <v>0</v>
      </c>
    </row>
    <row r="84" spans="1:9" ht="15">
      <c r="A84" s="33" t="s">
        <v>69</v>
      </c>
      <c r="B84" s="44">
        <v>1969</v>
      </c>
      <c r="C84" s="37">
        <v>0</v>
      </c>
      <c r="D84" s="31">
        <v>0</v>
      </c>
      <c r="E84" s="31">
        <v>0</v>
      </c>
      <c r="F84" s="37">
        <v>0</v>
      </c>
      <c r="G84" s="37">
        <v>0</v>
      </c>
      <c r="H84" s="31">
        <v>0</v>
      </c>
      <c r="I84" s="45">
        <v>0</v>
      </c>
    </row>
    <row r="85" spans="1:9" ht="15">
      <c r="A85" s="33" t="s">
        <v>122</v>
      </c>
      <c r="B85" s="44">
        <v>1968</v>
      </c>
      <c r="C85" s="37">
        <v>0</v>
      </c>
      <c r="D85" s="31">
        <v>0</v>
      </c>
      <c r="E85" s="31">
        <v>0</v>
      </c>
      <c r="F85" s="37">
        <v>0</v>
      </c>
      <c r="G85" s="37">
        <v>0</v>
      </c>
      <c r="H85" s="31">
        <v>0</v>
      </c>
      <c r="I85" s="45">
        <v>0</v>
      </c>
    </row>
    <row r="86" spans="1:9" ht="15">
      <c r="A86" s="33" t="s">
        <v>90</v>
      </c>
      <c r="B86" s="44">
        <v>1954</v>
      </c>
      <c r="C86" s="37">
        <v>345.3333333333333</v>
      </c>
      <c r="D86" s="31">
        <v>312</v>
      </c>
      <c r="E86" s="31">
        <v>352</v>
      </c>
      <c r="F86" s="37">
        <v>40</v>
      </c>
      <c r="G86" s="37">
        <v>335.6666666666667</v>
      </c>
      <c r="H86" s="31">
        <v>339</v>
      </c>
      <c r="I86" s="45">
        <v>352</v>
      </c>
    </row>
    <row r="87" spans="1:9" ht="15">
      <c r="A87" s="33" t="s">
        <v>7</v>
      </c>
      <c r="B87" s="44">
        <v>1964</v>
      </c>
      <c r="C87" s="37">
        <v>358.6666666666667</v>
      </c>
      <c r="D87" s="31">
        <v>341</v>
      </c>
      <c r="E87" s="31">
        <v>360</v>
      </c>
      <c r="F87" s="37">
        <v>19</v>
      </c>
      <c r="G87" s="37">
        <v>354.8333333333333</v>
      </c>
      <c r="H87" s="31">
        <v>359</v>
      </c>
      <c r="I87" s="45">
        <v>360</v>
      </c>
    </row>
    <row r="88" spans="1:9" ht="15">
      <c r="A88" s="33" t="s">
        <v>106</v>
      </c>
      <c r="B88" s="44">
        <v>1939</v>
      </c>
      <c r="C88" s="37">
        <v>0</v>
      </c>
      <c r="D88" s="31">
        <v>288</v>
      </c>
      <c r="E88" s="31">
        <v>288</v>
      </c>
      <c r="F88" s="37">
        <v>0</v>
      </c>
      <c r="G88" s="37">
        <v>288</v>
      </c>
      <c r="H88" s="31">
        <v>288</v>
      </c>
      <c r="I88" s="45">
        <v>0</v>
      </c>
    </row>
    <row r="89" spans="1:9" ht="15">
      <c r="A89" s="33" t="s">
        <v>144</v>
      </c>
      <c r="B89" s="44">
        <v>1950</v>
      </c>
      <c r="C89" s="37">
        <v>0</v>
      </c>
      <c r="D89" s="31">
        <v>320</v>
      </c>
      <c r="E89" s="31">
        <v>320</v>
      </c>
      <c r="F89" s="37">
        <v>0</v>
      </c>
      <c r="G89" s="37">
        <v>320</v>
      </c>
      <c r="H89" s="31">
        <v>320</v>
      </c>
      <c r="I89" s="45">
        <v>0</v>
      </c>
    </row>
    <row r="90" spans="1:9" ht="15">
      <c r="A90" s="33" t="s">
        <v>40</v>
      </c>
      <c r="B90" s="44">
        <v>1960</v>
      </c>
      <c r="C90" s="37">
        <v>0</v>
      </c>
      <c r="D90" s="31">
        <v>350</v>
      </c>
      <c r="E90" s="31">
        <v>357</v>
      </c>
      <c r="F90" s="37">
        <v>7</v>
      </c>
      <c r="G90" s="37">
        <v>353.5</v>
      </c>
      <c r="H90" s="31">
        <v>357</v>
      </c>
      <c r="I90" s="45">
        <v>0</v>
      </c>
    </row>
    <row r="91" spans="1:9" ht="15">
      <c r="A91" s="33" t="s">
        <v>95</v>
      </c>
      <c r="B91" s="44">
        <v>1970</v>
      </c>
      <c r="C91" s="37">
        <v>0</v>
      </c>
      <c r="D91" s="31">
        <v>323</v>
      </c>
      <c r="E91" s="31">
        <v>323</v>
      </c>
      <c r="F91" s="37">
        <v>0</v>
      </c>
      <c r="G91" s="37">
        <v>323</v>
      </c>
      <c r="H91" s="31">
        <v>323</v>
      </c>
      <c r="I91" s="45">
        <v>0</v>
      </c>
    </row>
    <row r="92" spans="1:9" ht="15">
      <c r="A92" s="33" t="s">
        <v>46</v>
      </c>
      <c r="B92" s="44">
        <v>1950</v>
      </c>
      <c r="C92" s="37">
        <v>0</v>
      </c>
      <c r="D92" s="31">
        <v>346</v>
      </c>
      <c r="E92" s="31">
        <v>351</v>
      </c>
      <c r="F92" s="37">
        <v>5</v>
      </c>
      <c r="G92" s="37">
        <v>348.5</v>
      </c>
      <c r="H92" s="31">
        <v>351</v>
      </c>
      <c r="I92" s="45">
        <v>0</v>
      </c>
    </row>
    <row r="93" spans="1:9" ht="15">
      <c r="A93" s="33" t="s">
        <v>33</v>
      </c>
      <c r="B93" s="44">
        <v>1963</v>
      </c>
      <c r="C93" s="37">
        <v>0</v>
      </c>
      <c r="D93" s="31">
        <v>0</v>
      </c>
      <c r="E93" s="31">
        <v>0</v>
      </c>
      <c r="F93" s="37">
        <v>0</v>
      </c>
      <c r="G93" s="37">
        <v>0</v>
      </c>
      <c r="H93" s="31">
        <v>0</v>
      </c>
      <c r="I93" s="45">
        <v>0</v>
      </c>
    </row>
    <row r="94" spans="1:9" ht="15">
      <c r="A94" s="33" t="s">
        <v>52</v>
      </c>
      <c r="B94" s="44">
        <v>1969</v>
      </c>
      <c r="C94" s="37">
        <v>0</v>
      </c>
      <c r="D94" s="31">
        <v>0</v>
      </c>
      <c r="E94" s="31">
        <v>0</v>
      </c>
      <c r="F94" s="37">
        <v>0</v>
      </c>
      <c r="G94" s="37">
        <v>0</v>
      </c>
      <c r="H94" s="31">
        <v>0</v>
      </c>
      <c r="I94" s="45">
        <v>0</v>
      </c>
    </row>
    <row r="95" spans="1:9" ht="15">
      <c r="A95" s="33" t="s">
        <v>84</v>
      </c>
      <c r="B95" s="44">
        <v>1971</v>
      </c>
      <c r="C95" s="37">
        <v>0</v>
      </c>
      <c r="D95" s="31">
        <v>0</v>
      </c>
      <c r="E95" s="31">
        <v>0</v>
      </c>
      <c r="F95" s="37">
        <v>0</v>
      </c>
      <c r="G95" s="37">
        <v>0</v>
      </c>
      <c r="H95" s="31">
        <v>0</v>
      </c>
      <c r="I95" s="45">
        <v>0</v>
      </c>
    </row>
    <row r="96" spans="1:9" ht="15">
      <c r="A96" s="33" t="s">
        <v>73</v>
      </c>
      <c r="B96" s="44">
        <v>1956</v>
      </c>
      <c r="C96" s="37">
        <v>0</v>
      </c>
      <c r="D96" s="31">
        <v>331</v>
      </c>
      <c r="E96" s="31">
        <v>331</v>
      </c>
      <c r="F96" s="37">
        <v>0</v>
      </c>
      <c r="G96" s="37">
        <v>331</v>
      </c>
      <c r="H96" s="31">
        <v>331</v>
      </c>
      <c r="I96" s="45">
        <v>0</v>
      </c>
    </row>
    <row r="97" spans="1:9" ht="15">
      <c r="A97" s="33" t="s">
        <v>100</v>
      </c>
      <c r="B97" s="44">
        <v>1953</v>
      </c>
      <c r="C97" s="37">
        <v>0</v>
      </c>
      <c r="D97" s="31">
        <v>0</v>
      </c>
      <c r="E97" s="31">
        <v>0</v>
      </c>
      <c r="F97" s="37">
        <v>0</v>
      </c>
      <c r="G97" s="37">
        <v>0</v>
      </c>
      <c r="H97" s="31">
        <v>0</v>
      </c>
      <c r="I97" s="45">
        <v>0</v>
      </c>
    </row>
    <row r="98" spans="1:9" ht="15">
      <c r="A98" s="33" t="s">
        <v>104</v>
      </c>
      <c r="B98" s="44">
        <v>1962</v>
      </c>
      <c r="C98" s="37">
        <v>0</v>
      </c>
      <c r="D98" s="31">
        <v>337</v>
      </c>
      <c r="E98" s="31">
        <v>337</v>
      </c>
      <c r="F98" s="37">
        <v>0</v>
      </c>
      <c r="G98" s="37">
        <v>337</v>
      </c>
      <c r="H98" s="31">
        <v>337</v>
      </c>
      <c r="I98" s="45">
        <v>0</v>
      </c>
    </row>
    <row r="99" spans="1:9" ht="15">
      <c r="A99" s="33" t="s">
        <v>66</v>
      </c>
      <c r="B99" s="44">
        <v>1962</v>
      </c>
      <c r="C99" s="37">
        <v>358</v>
      </c>
      <c r="D99" s="31">
        <v>342</v>
      </c>
      <c r="E99" s="31">
        <v>363</v>
      </c>
      <c r="F99" s="37">
        <v>21</v>
      </c>
      <c r="G99" s="37">
        <v>351.57142857142856</v>
      </c>
      <c r="H99" s="31">
        <v>363</v>
      </c>
      <c r="I99" s="45">
        <v>359</v>
      </c>
    </row>
    <row r="100" spans="1:9" ht="15">
      <c r="A100" s="33" t="s">
        <v>49</v>
      </c>
      <c r="B100" s="44">
        <v>1963</v>
      </c>
      <c r="C100" s="37">
        <v>356.3333333333333</v>
      </c>
      <c r="D100" s="31">
        <v>342</v>
      </c>
      <c r="E100" s="31">
        <v>361</v>
      </c>
      <c r="F100" s="37">
        <v>19</v>
      </c>
      <c r="G100" s="37">
        <v>351</v>
      </c>
      <c r="H100" s="31">
        <v>361</v>
      </c>
      <c r="I100" s="45">
        <v>351</v>
      </c>
    </row>
    <row r="101" spans="1:9" ht="15">
      <c r="A101" s="50" t="s">
        <v>87</v>
      </c>
      <c r="B101" s="46">
        <v>1970</v>
      </c>
      <c r="C101" s="47">
        <v>0</v>
      </c>
      <c r="D101" s="48">
        <v>0</v>
      </c>
      <c r="E101" s="48">
        <v>0</v>
      </c>
      <c r="F101" s="47">
        <v>0</v>
      </c>
      <c r="G101" s="47">
        <v>0</v>
      </c>
      <c r="H101" s="48">
        <v>0</v>
      </c>
      <c r="I101" s="4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04"/>
  <sheetViews>
    <sheetView zoomScalePageLayoutView="0" workbookViewId="0" topLeftCell="A61">
      <selection activeCell="Y34" sqref="Y34"/>
    </sheetView>
  </sheetViews>
  <sheetFormatPr defaultColWidth="9.140625" defaultRowHeight="15"/>
  <cols>
    <col min="1" max="1" width="20.421875" style="0" customWidth="1"/>
    <col min="2" max="2" width="6.28125" style="0" bestFit="1" customWidth="1"/>
    <col min="3" max="3" width="4.140625" style="0" bestFit="1" customWidth="1"/>
    <col min="4" max="4" width="4.140625" style="0" customWidth="1"/>
    <col min="5" max="5" width="10.421875" style="0" bestFit="1" customWidth="1"/>
    <col min="7" max="7" width="20.7109375" style="0" bestFit="1" customWidth="1"/>
    <col min="8" max="8" width="7.140625" style="0" bestFit="1" customWidth="1"/>
    <col min="9" max="10" width="7.140625" style="0" customWidth="1"/>
    <col min="11" max="11" width="8.8515625" style="0" bestFit="1" customWidth="1"/>
    <col min="12" max="14" width="8.8515625" style="0" customWidth="1"/>
    <col min="15" max="15" width="10.140625" style="0" bestFit="1" customWidth="1"/>
    <col min="16" max="19" width="10.140625" style="0" customWidth="1"/>
    <col min="20" max="20" width="8.8515625" style="0" customWidth="1"/>
    <col min="21" max="21" width="9.57421875" style="0" customWidth="1"/>
    <col min="22" max="22" width="9.140625" style="0" customWidth="1"/>
    <col min="23" max="30" width="10.140625" style="0" customWidth="1"/>
    <col min="31" max="31" width="9.140625" style="0" customWidth="1"/>
    <col min="32" max="33" width="10.140625" style="0" customWidth="1"/>
    <col min="34" max="37" width="9.140625" style="0" customWidth="1"/>
  </cols>
  <sheetData>
    <row r="1" ht="15">
      <c r="A1" s="1" t="s">
        <v>230</v>
      </c>
    </row>
    <row r="2" ht="15">
      <c r="A2" s="1"/>
    </row>
    <row r="3" spans="1:52" ht="15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>
        <f>COUNT(V8:V193)</f>
        <v>3</v>
      </c>
      <c r="W3" s="9">
        <f aca="true" t="shared" si="0" ref="W3:AX3">COUNT(W8:W193)</f>
        <v>14</v>
      </c>
      <c r="X3" s="9">
        <f t="shared" si="0"/>
        <v>17</v>
      </c>
      <c r="Y3" s="9">
        <f t="shared" si="0"/>
        <v>20</v>
      </c>
      <c r="Z3" s="9">
        <f t="shared" si="0"/>
        <v>3</v>
      </c>
      <c r="AA3" s="9">
        <f t="shared" si="0"/>
        <v>2</v>
      </c>
      <c r="AB3" s="9">
        <f t="shared" si="0"/>
        <v>29</v>
      </c>
      <c r="AC3" s="9">
        <f t="shared" si="0"/>
        <v>25</v>
      </c>
      <c r="AD3" s="9">
        <f t="shared" si="0"/>
        <v>12</v>
      </c>
      <c r="AE3" s="9">
        <f t="shared" si="0"/>
        <v>12</v>
      </c>
      <c r="AF3" s="9">
        <f t="shared" si="0"/>
        <v>0</v>
      </c>
      <c r="AG3" s="9">
        <f t="shared" si="0"/>
        <v>0</v>
      </c>
      <c r="AH3" s="9">
        <f t="shared" si="0"/>
        <v>0</v>
      </c>
      <c r="AI3" s="9">
        <f t="shared" si="0"/>
        <v>0</v>
      </c>
      <c r="AJ3" s="9">
        <f t="shared" si="0"/>
        <v>0</v>
      </c>
      <c r="AK3" s="9">
        <f t="shared" si="0"/>
        <v>0</v>
      </c>
      <c r="AL3" s="9">
        <f t="shared" si="0"/>
        <v>0</v>
      </c>
      <c r="AM3" s="9">
        <f t="shared" si="0"/>
        <v>0</v>
      </c>
      <c r="AN3" s="9">
        <f t="shared" si="0"/>
        <v>0</v>
      </c>
      <c r="AO3" s="9">
        <f t="shared" si="0"/>
        <v>0</v>
      </c>
      <c r="AP3" s="9">
        <f t="shared" si="0"/>
        <v>0</v>
      </c>
      <c r="AQ3" s="9">
        <f t="shared" si="0"/>
        <v>0</v>
      </c>
      <c r="AR3" s="9">
        <f t="shared" si="0"/>
        <v>0</v>
      </c>
      <c r="AS3" s="9">
        <f t="shared" si="0"/>
        <v>0</v>
      </c>
      <c r="AT3" s="9">
        <f t="shared" si="0"/>
        <v>0</v>
      </c>
      <c r="AU3" s="9">
        <f t="shared" si="0"/>
        <v>0</v>
      </c>
      <c r="AV3" s="9">
        <f t="shared" si="0"/>
        <v>0</v>
      </c>
      <c r="AW3" s="9">
        <f t="shared" si="0"/>
        <v>0</v>
      </c>
      <c r="AX3" s="9">
        <f t="shared" si="0"/>
        <v>0</v>
      </c>
      <c r="AY3" s="9"/>
      <c r="AZ3" s="9"/>
    </row>
    <row r="4" spans="1:52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22:33" ht="15">
      <c r="V5" s="11">
        <v>10</v>
      </c>
      <c r="W5" s="11">
        <v>10</v>
      </c>
      <c r="X5" s="11">
        <v>10</v>
      </c>
      <c r="Y5" s="11">
        <v>10</v>
      </c>
      <c r="Z5" s="11">
        <v>10</v>
      </c>
      <c r="AA5" s="11">
        <v>10</v>
      </c>
      <c r="AB5" s="11">
        <v>10</v>
      </c>
      <c r="AC5" s="11">
        <v>10</v>
      </c>
      <c r="AD5" s="11">
        <v>11</v>
      </c>
      <c r="AE5" s="11">
        <v>12</v>
      </c>
      <c r="AF5" s="11">
        <v>12</v>
      </c>
      <c r="AG5" s="11">
        <v>12</v>
      </c>
    </row>
    <row r="6" spans="1:52" ht="15">
      <c r="A6" s="4" t="s">
        <v>174</v>
      </c>
      <c r="B6" s="4" t="s">
        <v>1</v>
      </c>
      <c r="C6" s="4" t="s">
        <v>48</v>
      </c>
      <c r="D6" s="4" t="s">
        <v>170</v>
      </c>
      <c r="E6" s="4" t="s">
        <v>132</v>
      </c>
      <c r="F6" s="4" t="s">
        <v>131</v>
      </c>
      <c r="G6" s="4" t="s">
        <v>2</v>
      </c>
      <c r="H6" s="4" t="s">
        <v>129</v>
      </c>
      <c r="I6" s="4" t="s">
        <v>225</v>
      </c>
      <c r="J6" s="4" t="s">
        <v>198</v>
      </c>
      <c r="K6" s="4" t="s">
        <v>127</v>
      </c>
      <c r="L6" s="4" t="s">
        <v>168</v>
      </c>
      <c r="M6" s="4" t="s">
        <v>169</v>
      </c>
      <c r="N6" s="4" t="s">
        <v>165</v>
      </c>
      <c r="O6" s="4" t="s">
        <v>167</v>
      </c>
      <c r="P6" s="4" t="s">
        <v>199</v>
      </c>
      <c r="Q6" s="4" t="s">
        <v>200</v>
      </c>
      <c r="R6" s="4" t="s">
        <v>201</v>
      </c>
      <c r="S6" s="4" t="s">
        <v>202</v>
      </c>
      <c r="T6" s="4" t="s">
        <v>164</v>
      </c>
      <c r="U6" s="4" t="s">
        <v>125</v>
      </c>
      <c r="V6" s="4" t="s">
        <v>117</v>
      </c>
      <c r="W6" s="4" t="s">
        <v>41</v>
      </c>
      <c r="X6" s="4" t="s">
        <v>39</v>
      </c>
      <c r="Y6" s="4" t="s">
        <v>39</v>
      </c>
      <c r="Z6" s="4" t="s">
        <v>75</v>
      </c>
      <c r="AA6" s="4" t="s">
        <v>75</v>
      </c>
      <c r="AB6" s="4" t="s">
        <v>24</v>
      </c>
      <c r="AC6" s="4" t="s">
        <v>24</v>
      </c>
      <c r="AD6" s="4" t="s">
        <v>162</v>
      </c>
      <c r="AE6" s="4" t="s">
        <v>162</v>
      </c>
      <c r="AF6" s="4" t="s">
        <v>137</v>
      </c>
      <c r="AG6" s="4" t="s">
        <v>137</v>
      </c>
      <c r="AH6" s="4" t="s">
        <v>138</v>
      </c>
      <c r="AI6" s="4" t="s">
        <v>138</v>
      </c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15">
      <c r="A7" s="5" t="s">
        <v>0</v>
      </c>
      <c r="B7" s="5" t="s">
        <v>173</v>
      </c>
      <c r="C7" s="4" t="s">
        <v>48</v>
      </c>
      <c r="D7" s="4" t="s">
        <v>170</v>
      </c>
      <c r="E7" s="5" t="s">
        <v>102</v>
      </c>
      <c r="F7" s="5" t="s">
        <v>115</v>
      </c>
      <c r="G7" s="5" t="s">
        <v>2</v>
      </c>
      <c r="H7" s="5" t="s">
        <v>130</v>
      </c>
      <c r="I7" s="5" t="s">
        <v>226</v>
      </c>
      <c r="J7" s="5" t="s">
        <v>128</v>
      </c>
      <c r="K7" s="5" t="s">
        <v>128</v>
      </c>
      <c r="L7" s="5" t="s">
        <v>128</v>
      </c>
      <c r="M7" s="5" t="s">
        <v>128</v>
      </c>
      <c r="N7" s="5" t="s">
        <v>166</v>
      </c>
      <c r="O7" s="5" t="s">
        <v>166</v>
      </c>
      <c r="P7" s="5" t="s">
        <v>166</v>
      </c>
      <c r="Q7" s="5" t="s">
        <v>166</v>
      </c>
      <c r="R7" s="5" t="s">
        <v>166</v>
      </c>
      <c r="S7" s="5" t="s">
        <v>166</v>
      </c>
      <c r="T7" s="5" t="s">
        <v>163</v>
      </c>
      <c r="U7" s="5" t="s">
        <v>116</v>
      </c>
      <c r="V7" s="6">
        <v>43743</v>
      </c>
      <c r="W7" s="6">
        <v>43750</v>
      </c>
      <c r="X7" s="6">
        <v>43757</v>
      </c>
      <c r="Y7" s="6">
        <v>43758</v>
      </c>
      <c r="Z7" s="6">
        <v>43757</v>
      </c>
      <c r="AA7" s="6">
        <v>43758</v>
      </c>
      <c r="AB7" s="6">
        <v>43764</v>
      </c>
      <c r="AC7" s="6">
        <v>43765</v>
      </c>
      <c r="AD7" s="6">
        <v>43785</v>
      </c>
      <c r="AE7" s="6">
        <v>43786</v>
      </c>
      <c r="AF7" s="6">
        <v>43799</v>
      </c>
      <c r="AG7" s="6">
        <v>43800</v>
      </c>
      <c r="AH7" s="6">
        <v>43820</v>
      </c>
      <c r="AI7" s="6">
        <v>43821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ht="15">
      <c r="A8" s="2" t="s">
        <v>9</v>
      </c>
      <c r="B8" s="2">
        <v>1955</v>
      </c>
      <c r="C8" s="2">
        <v>64</v>
      </c>
      <c r="D8" s="9" t="s">
        <v>171</v>
      </c>
      <c r="E8" s="2" t="s">
        <v>135</v>
      </c>
      <c r="F8" s="2" t="s">
        <v>124</v>
      </c>
      <c r="G8" s="2" t="s">
        <v>6</v>
      </c>
      <c r="H8" s="2">
        <f aca="true" t="shared" si="1" ref="H8:H39">COUNT(V8:AZ8)</f>
        <v>1</v>
      </c>
      <c r="I8" s="9">
        <f aca="true" t="shared" si="2" ref="I8:I39">K8-J8</f>
        <v>0</v>
      </c>
      <c r="J8" s="23">
        <f aca="true" t="shared" si="3" ref="J8:J39">IF(H8&gt;0,SMALL(V8:AZ8,1),0)</f>
        <v>364</v>
      </c>
      <c r="K8" s="24">
        <f aca="true" t="shared" si="4" ref="K8:K39">IF(H8&gt;0,LARGE(V8:AZ8,1),0)</f>
        <v>364</v>
      </c>
      <c r="L8" s="9">
        <f aca="true" t="shared" si="5" ref="L8:L39">IF(H8&gt;1,LARGE(V8:AZ8,2),0)</f>
        <v>0</v>
      </c>
      <c r="M8" s="9">
        <f aca="true" t="shared" si="6" ref="M8:M39">IF(H8&gt;2,LARGE(V8:AZ8,3),0)</f>
        <v>0</v>
      </c>
      <c r="N8" s="9">
        <f aca="true" t="shared" si="7" ref="N8:N43">IF(H8&gt;0,LARGE(V8:AC8,1),0)</f>
        <v>364</v>
      </c>
      <c r="O8" s="9">
        <f aca="true" t="shared" si="8" ref="O8:O39">IF((AD8+AF8)&gt;0,LARGE(AD8:AF8,1),0)</f>
        <v>0</v>
      </c>
      <c r="P8" s="9"/>
      <c r="Q8" s="9"/>
      <c r="R8" s="9"/>
      <c r="S8" s="9"/>
      <c r="T8" s="3">
        <f aca="true" t="shared" si="9" ref="T8:T39">IF(H8&gt;0,AVERAGE(V8:AZ8),0)</f>
        <v>364</v>
      </c>
      <c r="U8" s="25">
        <f aca="true" t="shared" si="10" ref="U8:U39">IF(H8&gt;2,AVERAGE(K8:M8),0)</f>
        <v>0</v>
      </c>
      <c r="V8" s="2"/>
      <c r="W8" s="2"/>
      <c r="X8" s="2">
        <v>364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5">
      <c r="A9" s="2" t="s">
        <v>17</v>
      </c>
      <c r="B9" s="2">
        <v>1973</v>
      </c>
      <c r="C9" s="2">
        <v>46</v>
      </c>
      <c r="D9" s="9" t="s">
        <v>171</v>
      </c>
      <c r="E9" s="9" t="s">
        <v>133</v>
      </c>
      <c r="F9" s="2" t="s">
        <v>123</v>
      </c>
      <c r="G9" s="2" t="s">
        <v>8</v>
      </c>
      <c r="H9" s="9">
        <f t="shared" si="1"/>
        <v>0</v>
      </c>
      <c r="I9" s="9">
        <f t="shared" si="2"/>
        <v>0</v>
      </c>
      <c r="J9" s="23">
        <f t="shared" si="3"/>
        <v>0</v>
      </c>
      <c r="K9" s="24">
        <f t="shared" si="4"/>
        <v>0</v>
      </c>
      <c r="L9" s="9">
        <f t="shared" si="5"/>
        <v>0</v>
      </c>
      <c r="M9" s="9">
        <f t="shared" si="6"/>
        <v>0</v>
      </c>
      <c r="N9" s="9">
        <f t="shared" si="7"/>
        <v>0</v>
      </c>
      <c r="O9" s="9">
        <f t="shared" si="8"/>
        <v>0</v>
      </c>
      <c r="P9" s="9"/>
      <c r="Q9" s="9"/>
      <c r="R9" s="9"/>
      <c r="S9" s="9"/>
      <c r="T9" s="3">
        <f t="shared" si="9"/>
        <v>0</v>
      </c>
      <c r="U9" s="25">
        <f t="shared" si="10"/>
        <v>0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5">
      <c r="A10" s="2" t="s">
        <v>61</v>
      </c>
      <c r="B10" s="2">
        <v>1965</v>
      </c>
      <c r="C10" s="2">
        <v>54</v>
      </c>
      <c r="D10" s="9" t="s">
        <v>171</v>
      </c>
      <c r="E10" s="9" t="s">
        <v>134</v>
      </c>
      <c r="F10" s="2" t="s">
        <v>123</v>
      </c>
      <c r="G10" s="2" t="s">
        <v>39</v>
      </c>
      <c r="H10" s="9">
        <f t="shared" si="1"/>
        <v>2</v>
      </c>
      <c r="I10" s="9">
        <f t="shared" si="2"/>
        <v>5</v>
      </c>
      <c r="J10" s="23">
        <f t="shared" si="3"/>
        <v>340</v>
      </c>
      <c r="K10" s="24">
        <f t="shared" si="4"/>
        <v>345</v>
      </c>
      <c r="L10" s="9">
        <f t="shared" si="5"/>
        <v>340</v>
      </c>
      <c r="M10" s="9">
        <f t="shared" si="6"/>
        <v>0</v>
      </c>
      <c r="N10" s="9">
        <f t="shared" si="7"/>
        <v>345</v>
      </c>
      <c r="O10" s="9">
        <f t="shared" si="8"/>
        <v>0</v>
      </c>
      <c r="P10" s="9"/>
      <c r="Q10" s="9"/>
      <c r="R10" s="9"/>
      <c r="S10" s="9"/>
      <c r="T10" s="3">
        <f t="shared" si="9"/>
        <v>342.5</v>
      </c>
      <c r="U10" s="25">
        <f t="shared" si="10"/>
        <v>0</v>
      </c>
      <c r="V10" s="2"/>
      <c r="W10" s="2"/>
      <c r="X10" s="2">
        <v>345</v>
      </c>
      <c r="Y10" s="2">
        <v>340</v>
      </c>
      <c r="Z10" s="9"/>
      <c r="AA10" s="9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5">
      <c r="A11" s="2" t="s">
        <v>51</v>
      </c>
      <c r="B11" s="2">
        <v>1951</v>
      </c>
      <c r="C11" s="2">
        <v>68</v>
      </c>
      <c r="D11" s="9" t="s">
        <v>171</v>
      </c>
      <c r="E11" s="9" t="s">
        <v>135</v>
      </c>
      <c r="F11" s="2" t="s">
        <v>124</v>
      </c>
      <c r="G11" s="2" t="s">
        <v>43</v>
      </c>
      <c r="H11" s="9">
        <f t="shared" si="1"/>
        <v>1</v>
      </c>
      <c r="I11" s="9">
        <f t="shared" si="2"/>
        <v>0</v>
      </c>
      <c r="J11" s="23">
        <f t="shared" si="3"/>
        <v>332</v>
      </c>
      <c r="K11" s="24">
        <f t="shared" si="4"/>
        <v>332</v>
      </c>
      <c r="L11" s="9">
        <f t="shared" si="5"/>
        <v>0</v>
      </c>
      <c r="M11" s="9">
        <f t="shared" si="6"/>
        <v>0</v>
      </c>
      <c r="N11" s="9">
        <f t="shared" si="7"/>
        <v>332</v>
      </c>
      <c r="O11" s="9">
        <f t="shared" si="8"/>
        <v>0</v>
      </c>
      <c r="P11" s="9"/>
      <c r="Q11" s="9"/>
      <c r="R11" s="9"/>
      <c r="S11" s="9"/>
      <c r="T11" s="3">
        <f t="shared" si="9"/>
        <v>332</v>
      </c>
      <c r="U11" s="25">
        <f t="shared" si="10"/>
        <v>0</v>
      </c>
      <c r="V11" s="2"/>
      <c r="W11" s="2"/>
      <c r="X11" s="2"/>
      <c r="Y11" s="2"/>
      <c r="Z11" s="9"/>
      <c r="AA11" s="9"/>
      <c r="AB11" s="2">
        <v>332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5">
      <c r="A12" s="2" t="s">
        <v>67</v>
      </c>
      <c r="B12" s="2">
        <v>1955</v>
      </c>
      <c r="C12" s="2">
        <v>64</v>
      </c>
      <c r="D12" s="9" t="s">
        <v>171</v>
      </c>
      <c r="E12" s="9" t="s">
        <v>135</v>
      </c>
      <c r="F12" s="2" t="s">
        <v>124</v>
      </c>
      <c r="G12" s="2" t="s">
        <v>68</v>
      </c>
      <c r="H12" s="9">
        <f t="shared" si="1"/>
        <v>2</v>
      </c>
      <c r="I12" s="9">
        <f t="shared" si="2"/>
        <v>8</v>
      </c>
      <c r="J12" s="23">
        <f t="shared" si="3"/>
        <v>346</v>
      </c>
      <c r="K12" s="24">
        <f t="shared" si="4"/>
        <v>354</v>
      </c>
      <c r="L12" s="9">
        <f t="shared" si="5"/>
        <v>346</v>
      </c>
      <c r="M12" s="9">
        <f t="shared" si="6"/>
        <v>0</v>
      </c>
      <c r="N12" s="9">
        <f t="shared" si="7"/>
        <v>354</v>
      </c>
      <c r="O12" s="9">
        <f t="shared" si="8"/>
        <v>0</v>
      </c>
      <c r="P12" s="9"/>
      <c r="Q12" s="9"/>
      <c r="R12" s="9"/>
      <c r="S12" s="9"/>
      <c r="T12" s="3">
        <f t="shared" si="9"/>
        <v>350</v>
      </c>
      <c r="U12" s="25">
        <f t="shared" si="10"/>
        <v>0</v>
      </c>
      <c r="V12" s="2"/>
      <c r="W12" s="2"/>
      <c r="X12" s="2"/>
      <c r="Y12" s="2"/>
      <c r="Z12" s="9">
        <v>346</v>
      </c>
      <c r="AA12" s="9">
        <v>354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5">
      <c r="A13" s="2" t="s">
        <v>94</v>
      </c>
      <c r="B13" s="2">
        <v>1948</v>
      </c>
      <c r="C13" s="2">
        <v>71</v>
      </c>
      <c r="D13" s="9" t="s">
        <v>171</v>
      </c>
      <c r="E13" s="9" t="s">
        <v>136</v>
      </c>
      <c r="F13" s="2" t="s">
        <v>103</v>
      </c>
      <c r="G13" s="2" t="s">
        <v>93</v>
      </c>
      <c r="H13" s="9">
        <f t="shared" si="1"/>
        <v>0</v>
      </c>
      <c r="I13" s="9">
        <f t="shared" si="2"/>
        <v>0</v>
      </c>
      <c r="J13" s="23">
        <f t="shared" si="3"/>
        <v>0</v>
      </c>
      <c r="K13" s="24">
        <f t="shared" si="4"/>
        <v>0</v>
      </c>
      <c r="L13" s="9">
        <f t="shared" si="5"/>
        <v>0</v>
      </c>
      <c r="M13" s="9">
        <f t="shared" si="6"/>
        <v>0</v>
      </c>
      <c r="N13" s="9">
        <f t="shared" si="7"/>
        <v>0</v>
      </c>
      <c r="O13" s="9">
        <f t="shared" si="8"/>
        <v>0</v>
      </c>
      <c r="P13" s="9"/>
      <c r="Q13" s="9"/>
      <c r="R13" s="9"/>
      <c r="S13" s="9"/>
      <c r="T13" s="3">
        <f t="shared" si="9"/>
        <v>0</v>
      </c>
      <c r="U13" s="25">
        <f t="shared" si="10"/>
        <v>0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5">
      <c r="A14" s="2" t="s">
        <v>105</v>
      </c>
      <c r="B14" s="2">
        <v>1944</v>
      </c>
      <c r="C14" s="2">
        <v>75</v>
      </c>
      <c r="D14" s="9" t="s">
        <v>171</v>
      </c>
      <c r="E14" s="9" t="s">
        <v>139</v>
      </c>
      <c r="F14" s="2" t="s">
        <v>103</v>
      </c>
      <c r="G14" s="2" t="s">
        <v>57</v>
      </c>
      <c r="H14" s="9">
        <f t="shared" si="1"/>
        <v>0</v>
      </c>
      <c r="I14" s="9">
        <f t="shared" si="2"/>
        <v>0</v>
      </c>
      <c r="J14" s="23">
        <f t="shared" si="3"/>
        <v>0</v>
      </c>
      <c r="K14" s="24">
        <f t="shared" si="4"/>
        <v>0</v>
      </c>
      <c r="L14" s="9">
        <f t="shared" si="5"/>
        <v>0</v>
      </c>
      <c r="M14" s="9">
        <f t="shared" si="6"/>
        <v>0</v>
      </c>
      <c r="N14" s="9">
        <f t="shared" si="7"/>
        <v>0</v>
      </c>
      <c r="O14" s="9">
        <f t="shared" si="8"/>
        <v>0</v>
      </c>
      <c r="P14" s="9"/>
      <c r="Q14" s="9"/>
      <c r="R14" s="9"/>
      <c r="S14" s="9"/>
      <c r="T14" s="3">
        <f t="shared" si="9"/>
        <v>0</v>
      </c>
      <c r="U14" s="25">
        <f t="shared" si="10"/>
        <v>0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5">
      <c r="A15" s="2" t="s">
        <v>5</v>
      </c>
      <c r="B15" s="2">
        <v>1960</v>
      </c>
      <c r="C15" s="2">
        <v>59</v>
      </c>
      <c r="D15" s="9" t="s">
        <v>171</v>
      </c>
      <c r="E15" s="9" t="s">
        <v>134</v>
      </c>
      <c r="F15" s="2" t="s">
        <v>124</v>
      </c>
      <c r="G15" s="2" t="s">
        <v>6</v>
      </c>
      <c r="H15" s="9">
        <f t="shared" si="1"/>
        <v>0</v>
      </c>
      <c r="I15" s="9">
        <f t="shared" si="2"/>
        <v>0</v>
      </c>
      <c r="J15" s="23">
        <f t="shared" si="3"/>
        <v>0</v>
      </c>
      <c r="K15" s="24">
        <f t="shared" si="4"/>
        <v>0</v>
      </c>
      <c r="L15" s="9">
        <f t="shared" si="5"/>
        <v>0</v>
      </c>
      <c r="M15" s="9">
        <f t="shared" si="6"/>
        <v>0</v>
      </c>
      <c r="N15" s="9">
        <f t="shared" si="7"/>
        <v>0</v>
      </c>
      <c r="O15" s="9">
        <f t="shared" si="8"/>
        <v>0</v>
      </c>
      <c r="P15" s="9"/>
      <c r="Q15" s="9"/>
      <c r="R15" s="9"/>
      <c r="S15" s="9"/>
      <c r="T15" s="3">
        <f t="shared" si="9"/>
        <v>0</v>
      </c>
      <c r="U15" s="25">
        <f t="shared" si="10"/>
        <v>0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5">
      <c r="A16" s="2" t="s">
        <v>140</v>
      </c>
      <c r="B16" s="2">
        <v>1961</v>
      </c>
      <c r="C16" s="2">
        <v>58</v>
      </c>
      <c r="D16" s="9" t="s">
        <v>171</v>
      </c>
      <c r="E16" s="9" t="s">
        <v>134</v>
      </c>
      <c r="F16" s="2" t="s">
        <v>123</v>
      </c>
      <c r="G16" s="2" t="s">
        <v>141</v>
      </c>
      <c r="H16" s="9">
        <f t="shared" si="1"/>
        <v>1</v>
      </c>
      <c r="I16" s="9">
        <f t="shared" si="2"/>
        <v>0</v>
      </c>
      <c r="J16" s="23">
        <f t="shared" si="3"/>
        <v>334</v>
      </c>
      <c r="K16" s="24">
        <f t="shared" si="4"/>
        <v>334</v>
      </c>
      <c r="L16" s="9">
        <f t="shared" si="5"/>
        <v>0</v>
      </c>
      <c r="M16" s="9">
        <f t="shared" si="6"/>
        <v>0</v>
      </c>
      <c r="N16" s="9">
        <f t="shared" si="7"/>
        <v>334</v>
      </c>
      <c r="O16" s="9">
        <f t="shared" si="8"/>
        <v>0</v>
      </c>
      <c r="P16" s="9"/>
      <c r="Q16" s="9"/>
      <c r="R16" s="9"/>
      <c r="S16" s="9"/>
      <c r="T16" s="3">
        <f t="shared" si="9"/>
        <v>334</v>
      </c>
      <c r="U16" s="25">
        <f t="shared" si="10"/>
        <v>0</v>
      </c>
      <c r="V16" s="2"/>
      <c r="W16" s="2">
        <v>334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5">
      <c r="A17" s="2" t="s">
        <v>56</v>
      </c>
      <c r="B17" s="2">
        <v>1967</v>
      </c>
      <c r="C17" s="2">
        <v>52</v>
      </c>
      <c r="D17" s="9" t="s">
        <v>171</v>
      </c>
      <c r="E17" s="9" t="s">
        <v>133</v>
      </c>
      <c r="F17" s="2" t="s">
        <v>123</v>
      </c>
      <c r="G17" s="2" t="s">
        <v>57</v>
      </c>
      <c r="H17" s="9">
        <f t="shared" si="1"/>
        <v>1</v>
      </c>
      <c r="I17" s="9">
        <f t="shared" si="2"/>
        <v>0</v>
      </c>
      <c r="J17" s="23">
        <f t="shared" si="3"/>
        <v>333</v>
      </c>
      <c r="K17" s="24">
        <f t="shared" si="4"/>
        <v>333</v>
      </c>
      <c r="L17" s="9">
        <f t="shared" si="5"/>
        <v>0</v>
      </c>
      <c r="M17" s="9">
        <f t="shared" si="6"/>
        <v>0</v>
      </c>
      <c r="N17" s="9">
        <f t="shared" si="7"/>
        <v>333</v>
      </c>
      <c r="O17" s="9">
        <f t="shared" si="8"/>
        <v>0</v>
      </c>
      <c r="P17" s="9"/>
      <c r="Q17" s="9"/>
      <c r="R17" s="9"/>
      <c r="S17" s="9"/>
      <c r="T17" s="3">
        <f t="shared" si="9"/>
        <v>333</v>
      </c>
      <c r="U17" s="25">
        <f t="shared" si="10"/>
        <v>0</v>
      </c>
      <c r="V17" s="2"/>
      <c r="W17" s="2"/>
      <c r="X17" s="2"/>
      <c r="Y17" s="2"/>
      <c r="Z17" s="2"/>
      <c r="AA17" s="2"/>
      <c r="AB17" s="2"/>
      <c r="AC17" s="2">
        <v>333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5">
      <c r="A18" s="2" t="s">
        <v>76</v>
      </c>
      <c r="B18" s="2">
        <v>1963</v>
      </c>
      <c r="C18" s="2">
        <v>56</v>
      </c>
      <c r="D18" s="9" t="s">
        <v>171</v>
      </c>
      <c r="E18" s="9" t="s">
        <v>134</v>
      </c>
      <c r="F18" s="2" t="s">
        <v>123</v>
      </c>
      <c r="G18" s="2" t="s">
        <v>77</v>
      </c>
      <c r="H18" s="9">
        <f t="shared" si="1"/>
        <v>0</v>
      </c>
      <c r="I18" s="9">
        <f t="shared" si="2"/>
        <v>0</v>
      </c>
      <c r="J18" s="23">
        <f t="shared" si="3"/>
        <v>0</v>
      </c>
      <c r="K18" s="24">
        <f t="shared" si="4"/>
        <v>0</v>
      </c>
      <c r="L18" s="9">
        <f t="shared" si="5"/>
        <v>0</v>
      </c>
      <c r="M18" s="9">
        <f t="shared" si="6"/>
        <v>0</v>
      </c>
      <c r="N18" s="9">
        <f t="shared" si="7"/>
        <v>0</v>
      </c>
      <c r="O18" s="9">
        <f t="shared" si="8"/>
        <v>0</v>
      </c>
      <c r="P18" s="9"/>
      <c r="Q18" s="9"/>
      <c r="R18" s="9"/>
      <c r="S18" s="9"/>
      <c r="T18" s="3">
        <f t="shared" si="9"/>
        <v>0</v>
      </c>
      <c r="U18" s="25">
        <f t="shared" si="10"/>
        <v>0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5">
      <c r="A19" s="2" t="s">
        <v>31</v>
      </c>
      <c r="B19" s="2">
        <v>1964</v>
      </c>
      <c r="C19" s="2">
        <v>55</v>
      </c>
      <c r="D19" s="9" t="s">
        <v>171</v>
      </c>
      <c r="E19" s="9" t="s">
        <v>134</v>
      </c>
      <c r="F19" s="2" t="s">
        <v>123</v>
      </c>
      <c r="G19" s="2" t="s">
        <v>27</v>
      </c>
      <c r="H19" s="9">
        <f t="shared" si="1"/>
        <v>3</v>
      </c>
      <c r="I19" s="9">
        <f t="shared" si="2"/>
        <v>4</v>
      </c>
      <c r="J19" s="23">
        <f t="shared" si="3"/>
        <v>374</v>
      </c>
      <c r="K19" s="24">
        <f t="shared" si="4"/>
        <v>378</v>
      </c>
      <c r="L19" s="9">
        <f t="shared" si="5"/>
        <v>376</v>
      </c>
      <c r="M19" s="9">
        <f t="shared" si="6"/>
        <v>374</v>
      </c>
      <c r="N19" s="9">
        <f t="shared" si="7"/>
        <v>378</v>
      </c>
      <c r="O19" s="9">
        <f t="shared" si="8"/>
        <v>0</v>
      </c>
      <c r="P19" s="9"/>
      <c r="Q19" s="9"/>
      <c r="R19" s="9"/>
      <c r="S19" s="9"/>
      <c r="T19" s="3">
        <f t="shared" si="9"/>
        <v>376</v>
      </c>
      <c r="U19" s="25">
        <f t="shared" si="10"/>
        <v>376</v>
      </c>
      <c r="V19" s="2"/>
      <c r="W19" s="2">
        <v>374</v>
      </c>
      <c r="X19" s="2"/>
      <c r="Y19" s="2"/>
      <c r="Z19" s="2"/>
      <c r="AA19" s="2"/>
      <c r="AB19" s="2">
        <v>376</v>
      </c>
      <c r="AC19" s="2">
        <v>378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5">
      <c r="A20" s="2" t="s">
        <v>98</v>
      </c>
      <c r="B20" s="2">
        <v>1942</v>
      </c>
      <c r="C20" s="2">
        <v>77</v>
      </c>
      <c r="D20" s="9" t="s">
        <v>171</v>
      </c>
      <c r="E20" s="9" t="s">
        <v>139</v>
      </c>
      <c r="F20" s="2" t="s">
        <v>103</v>
      </c>
      <c r="G20" s="2" t="s">
        <v>39</v>
      </c>
      <c r="H20" s="9">
        <f t="shared" si="1"/>
        <v>0</v>
      </c>
      <c r="I20" s="9">
        <f t="shared" si="2"/>
        <v>0</v>
      </c>
      <c r="J20" s="23">
        <f t="shared" si="3"/>
        <v>0</v>
      </c>
      <c r="K20" s="24">
        <f t="shared" si="4"/>
        <v>0</v>
      </c>
      <c r="L20" s="9">
        <f t="shared" si="5"/>
        <v>0</v>
      </c>
      <c r="M20" s="9">
        <f t="shared" si="6"/>
        <v>0</v>
      </c>
      <c r="N20" s="9">
        <f t="shared" si="7"/>
        <v>0</v>
      </c>
      <c r="O20" s="9">
        <f t="shared" si="8"/>
        <v>0</v>
      </c>
      <c r="P20" s="9"/>
      <c r="Q20" s="9"/>
      <c r="R20" s="9"/>
      <c r="S20" s="9"/>
      <c r="T20" s="3">
        <f t="shared" si="9"/>
        <v>0</v>
      </c>
      <c r="U20" s="25">
        <f t="shared" si="10"/>
        <v>0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5">
      <c r="A21" s="2" t="s">
        <v>86</v>
      </c>
      <c r="B21" s="2">
        <v>1952</v>
      </c>
      <c r="C21" s="2">
        <v>67</v>
      </c>
      <c r="D21" s="9" t="s">
        <v>171</v>
      </c>
      <c r="E21" s="9" t="s">
        <v>135</v>
      </c>
      <c r="F21" s="2" t="s">
        <v>124</v>
      </c>
      <c r="G21" s="2" t="s">
        <v>150</v>
      </c>
      <c r="H21" s="9">
        <f t="shared" si="1"/>
        <v>2</v>
      </c>
      <c r="I21" s="9">
        <f t="shared" si="2"/>
        <v>0</v>
      </c>
      <c r="J21" s="23">
        <f t="shared" si="3"/>
        <v>347</v>
      </c>
      <c r="K21" s="24">
        <f t="shared" si="4"/>
        <v>347</v>
      </c>
      <c r="L21" s="9">
        <f t="shared" si="5"/>
        <v>347</v>
      </c>
      <c r="M21" s="9">
        <f t="shared" si="6"/>
        <v>0</v>
      </c>
      <c r="N21" s="9">
        <f t="shared" si="7"/>
        <v>347</v>
      </c>
      <c r="O21" s="9">
        <f t="shared" si="8"/>
        <v>0</v>
      </c>
      <c r="P21" s="9"/>
      <c r="Q21" s="9"/>
      <c r="R21" s="9"/>
      <c r="S21" s="9"/>
      <c r="T21" s="3">
        <f t="shared" si="9"/>
        <v>347</v>
      </c>
      <c r="U21" s="25">
        <f t="shared" si="10"/>
        <v>0</v>
      </c>
      <c r="V21" s="2"/>
      <c r="W21" s="2"/>
      <c r="X21" s="2">
        <v>347</v>
      </c>
      <c r="Y21" s="2">
        <v>347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5">
      <c r="A22" s="2" t="s">
        <v>42</v>
      </c>
      <c r="B22" s="2">
        <v>1954</v>
      </c>
      <c r="C22" s="2">
        <v>65</v>
      </c>
      <c r="D22" s="9" t="s">
        <v>171</v>
      </c>
      <c r="E22" s="9" t="s">
        <v>135</v>
      </c>
      <c r="F22" s="2" t="s">
        <v>124</v>
      </c>
      <c r="G22" s="2" t="s">
        <v>43</v>
      </c>
      <c r="H22" s="9">
        <f t="shared" si="1"/>
        <v>3</v>
      </c>
      <c r="I22" s="9">
        <f t="shared" si="2"/>
        <v>18</v>
      </c>
      <c r="J22" s="23">
        <f t="shared" si="3"/>
        <v>334</v>
      </c>
      <c r="K22" s="24">
        <f t="shared" si="4"/>
        <v>352</v>
      </c>
      <c r="L22" s="9">
        <f t="shared" si="5"/>
        <v>338</v>
      </c>
      <c r="M22" s="9">
        <f t="shared" si="6"/>
        <v>334</v>
      </c>
      <c r="N22" s="9">
        <f t="shared" si="7"/>
        <v>338</v>
      </c>
      <c r="O22" s="9">
        <f t="shared" si="8"/>
        <v>352</v>
      </c>
      <c r="P22" s="9"/>
      <c r="Q22" s="9"/>
      <c r="R22" s="9"/>
      <c r="S22" s="9"/>
      <c r="T22" s="3">
        <f t="shared" si="9"/>
        <v>341.3333333333333</v>
      </c>
      <c r="U22" s="25">
        <f t="shared" si="10"/>
        <v>341.3333333333333</v>
      </c>
      <c r="V22" s="2"/>
      <c r="W22" s="2"/>
      <c r="X22" s="2"/>
      <c r="Y22" s="2"/>
      <c r="Z22" s="2"/>
      <c r="AA22" s="2"/>
      <c r="AB22" s="2">
        <v>334</v>
      </c>
      <c r="AC22" s="2">
        <v>338</v>
      </c>
      <c r="AD22" s="2">
        <v>352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5">
      <c r="A23" s="2" t="s">
        <v>29</v>
      </c>
      <c r="B23" s="2">
        <v>1951</v>
      </c>
      <c r="C23" s="2">
        <v>68</v>
      </c>
      <c r="D23" s="9" t="s">
        <v>171</v>
      </c>
      <c r="E23" s="9" t="s">
        <v>135</v>
      </c>
      <c r="F23" s="2" t="s">
        <v>124</v>
      </c>
      <c r="G23" s="2" t="s">
        <v>8</v>
      </c>
      <c r="H23" s="9">
        <f t="shared" si="1"/>
        <v>3</v>
      </c>
      <c r="I23" s="9">
        <f t="shared" si="2"/>
        <v>11</v>
      </c>
      <c r="J23" s="23">
        <f t="shared" si="3"/>
        <v>362</v>
      </c>
      <c r="K23" s="24">
        <f t="shared" si="4"/>
        <v>373</v>
      </c>
      <c r="L23" s="9">
        <f t="shared" si="5"/>
        <v>366</v>
      </c>
      <c r="M23" s="9">
        <f t="shared" si="6"/>
        <v>362</v>
      </c>
      <c r="N23" s="9">
        <f t="shared" si="7"/>
        <v>373</v>
      </c>
      <c r="O23" s="9">
        <f t="shared" si="8"/>
        <v>0</v>
      </c>
      <c r="P23" s="9"/>
      <c r="Q23" s="9"/>
      <c r="R23" s="9"/>
      <c r="S23" s="9"/>
      <c r="T23" s="3">
        <f t="shared" si="9"/>
        <v>367</v>
      </c>
      <c r="U23" s="25">
        <f t="shared" si="10"/>
        <v>367</v>
      </c>
      <c r="V23" s="2"/>
      <c r="W23" s="2"/>
      <c r="X23" s="2"/>
      <c r="Y23" s="2">
        <v>366</v>
      </c>
      <c r="Z23" s="2"/>
      <c r="AA23" s="2"/>
      <c r="AB23" s="2">
        <v>362</v>
      </c>
      <c r="AC23" s="2">
        <v>373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5">
      <c r="A24" s="2" t="s">
        <v>78</v>
      </c>
      <c r="B24" s="2">
        <v>1946</v>
      </c>
      <c r="C24" s="2">
        <v>73</v>
      </c>
      <c r="D24" s="9" t="s">
        <v>171</v>
      </c>
      <c r="E24" s="9" t="s">
        <v>136</v>
      </c>
      <c r="F24" s="2" t="s">
        <v>103</v>
      </c>
      <c r="G24" s="2" t="s">
        <v>114</v>
      </c>
      <c r="H24" s="9">
        <f t="shared" si="1"/>
        <v>0</v>
      </c>
      <c r="I24" s="9">
        <f t="shared" si="2"/>
        <v>0</v>
      </c>
      <c r="J24" s="23">
        <f t="shared" si="3"/>
        <v>0</v>
      </c>
      <c r="K24" s="24">
        <f t="shared" si="4"/>
        <v>0</v>
      </c>
      <c r="L24" s="9">
        <f t="shared" si="5"/>
        <v>0</v>
      </c>
      <c r="M24" s="9">
        <f t="shared" si="6"/>
        <v>0</v>
      </c>
      <c r="N24" s="9">
        <f t="shared" si="7"/>
        <v>0</v>
      </c>
      <c r="O24" s="9">
        <f t="shared" si="8"/>
        <v>0</v>
      </c>
      <c r="P24" s="9"/>
      <c r="Q24" s="9"/>
      <c r="R24" s="9"/>
      <c r="S24" s="9"/>
      <c r="T24" s="3">
        <f t="shared" si="9"/>
        <v>0</v>
      </c>
      <c r="U24" s="25">
        <f t="shared" si="10"/>
        <v>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5">
      <c r="A25" s="2" t="s">
        <v>71</v>
      </c>
      <c r="B25" s="2">
        <v>1958</v>
      </c>
      <c r="C25" s="2">
        <v>61</v>
      </c>
      <c r="D25" s="9" t="s">
        <v>171</v>
      </c>
      <c r="E25" s="9" t="s">
        <v>134</v>
      </c>
      <c r="F25" s="2" t="s">
        <v>124</v>
      </c>
      <c r="G25" s="2" t="s">
        <v>72</v>
      </c>
      <c r="H25" s="9">
        <f t="shared" si="1"/>
        <v>2</v>
      </c>
      <c r="I25" s="9">
        <f t="shared" si="2"/>
        <v>4</v>
      </c>
      <c r="J25" s="23">
        <f t="shared" si="3"/>
        <v>327</v>
      </c>
      <c r="K25" s="24">
        <f t="shared" si="4"/>
        <v>331</v>
      </c>
      <c r="L25" s="9">
        <f t="shared" si="5"/>
        <v>327</v>
      </c>
      <c r="M25" s="9">
        <f t="shared" si="6"/>
        <v>0</v>
      </c>
      <c r="N25" s="9">
        <f t="shared" si="7"/>
        <v>331</v>
      </c>
      <c r="O25" s="9">
        <f t="shared" si="8"/>
        <v>0</v>
      </c>
      <c r="P25" s="9"/>
      <c r="Q25" s="9"/>
      <c r="R25" s="9"/>
      <c r="S25" s="9"/>
      <c r="T25" s="3">
        <f t="shared" si="9"/>
        <v>329</v>
      </c>
      <c r="U25" s="25">
        <f t="shared" si="10"/>
        <v>0</v>
      </c>
      <c r="V25" s="2">
        <v>331</v>
      </c>
      <c r="W25" s="2"/>
      <c r="X25" s="2"/>
      <c r="Y25" s="2"/>
      <c r="Z25" s="2">
        <v>327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5">
      <c r="A26" s="2" t="s">
        <v>111</v>
      </c>
      <c r="B26" s="2">
        <v>1961</v>
      </c>
      <c r="C26" s="2">
        <v>58</v>
      </c>
      <c r="D26" s="9" t="s">
        <v>171</v>
      </c>
      <c r="E26" s="9" t="s">
        <v>134</v>
      </c>
      <c r="F26" s="2" t="s">
        <v>123</v>
      </c>
      <c r="G26" s="2" t="s">
        <v>77</v>
      </c>
      <c r="H26" s="9">
        <f t="shared" si="1"/>
        <v>0</v>
      </c>
      <c r="I26" s="9">
        <f t="shared" si="2"/>
        <v>0</v>
      </c>
      <c r="J26" s="23">
        <f t="shared" si="3"/>
        <v>0</v>
      </c>
      <c r="K26" s="24">
        <f t="shared" si="4"/>
        <v>0</v>
      </c>
      <c r="L26" s="9">
        <f t="shared" si="5"/>
        <v>0</v>
      </c>
      <c r="M26" s="9">
        <f t="shared" si="6"/>
        <v>0</v>
      </c>
      <c r="N26" s="9">
        <f t="shared" si="7"/>
        <v>0</v>
      </c>
      <c r="O26" s="9">
        <f t="shared" si="8"/>
        <v>0</v>
      </c>
      <c r="P26" s="9"/>
      <c r="Q26" s="9"/>
      <c r="R26" s="9"/>
      <c r="S26" s="9"/>
      <c r="T26" s="3">
        <f t="shared" si="9"/>
        <v>0</v>
      </c>
      <c r="U26" s="25">
        <f t="shared" si="10"/>
        <v>0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5">
      <c r="A27" s="2" t="s">
        <v>83</v>
      </c>
      <c r="B27" s="2">
        <v>1963</v>
      </c>
      <c r="C27" s="2">
        <v>56</v>
      </c>
      <c r="D27" s="9" t="s">
        <v>171</v>
      </c>
      <c r="E27" s="9" t="s">
        <v>134</v>
      </c>
      <c r="F27" s="2" t="s">
        <v>123</v>
      </c>
      <c r="G27" s="2" t="s">
        <v>8</v>
      </c>
      <c r="H27" s="9">
        <f t="shared" si="1"/>
        <v>0</v>
      </c>
      <c r="I27" s="9">
        <f t="shared" si="2"/>
        <v>0</v>
      </c>
      <c r="J27" s="23">
        <f t="shared" si="3"/>
        <v>0</v>
      </c>
      <c r="K27" s="24">
        <f t="shared" si="4"/>
        <v>0</v>
      </c>
      <c r="L27" s="9">
        <f t="shared" si="5"/>
        <v>0</v>
      </c>
      <c r="M27" s="9">
        <f t="shared" si="6"/>
        <v>0</v>
      </c>
      <c r="N27" s="9">
        <f t="shared" si="7"/>
        <v>0</v>
      </c>
      <c r="O27" s="9">
        <f t="shared" si="8"/>
        <v>0</v>
      </c>
      <c r="P27" s="9"/>
      <c r="Q27" s="9"/>
      <c r="R27" s="9"/>
      <c r="S27" s="9"/>
      <c r="T27" s="3">
        <f t="shared" si="9"/>
        <v>0</v>
      </c>
      <c r="U27" s="25">
        <f t="shared" si="10"/>
        <v>0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5">
      <c r="A28" s="2" t="s">
        <v>36</v>
      </c>
      <c r="B28" s="2">
        <v>1958</v>
      </c>
      <c r="C28" s="2">
        <v>61</v>
      </c>
      <c r="D28" s="9" t="s">
        <v>171</v>
      </c>
      <c r="E28" s="9" t="s">
        <v>134</v>
      </c>
      <c r="F28" s="2" t="s">
        <v>124</v>
      </c>
      <c r="G28" s="2" t="s">
        <v>37</v>
      </c>
      <c r="H28" s="9">
        <f t="shared" si="1"/>
        <v>2</v>
      </c>
      <c r="I28" s="9">
        <f t="shared" si="2"/>
        <v>20</v>
      </c>
      <c r="J28" s="23">
        <f t="shared" si="3"/>
        <v>330</v>
      </c>
      <c r="K28" s="24">
        <f t="shared" si="4"/>
        <v>350</v>
      </c>
      <c r="L28" s="9">
        <f t="shared" si="5"/>
        <v>330</v>
      </c>
      <c r="M28" s="9">
        <f t="shared" si="6"/>
        <v>0</v>
      </c>
      <c r="N28" s="9">
        <f t="shared" si="7"/>
        <v>350</v>
      </c>
      <c r="O28" s="9">
        <f t="shared" si="8"/>
        <v>0</v>
      </c>
      <c r="P28" s="9"/>
      <c r="Q28" s="9"/>
      <c r="R28" s="9"/>
      <c r="S28" s="9"/>
      <c r="T28" s="3">
        <f t="shared" si="9"/>
        <v>340</v>
      </c>
      <c r="U28" s="25">
        <f t="shared" si="10"/>
        <v>0</v>
      </c>
      <c r="V28" s="2"/>
      <c r="W28" s="2">
        <v>350</v>
      </c>
      <c r="X28" s="2"/>
      <c r="Y28" s="2"/>
      <c r="Z28" s="2"/>
      <c r="AA28" s="2"/>
      <c r="AB28" s="2"/>
      <c r="AC28" s="2">
        <v>330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5">
      <c r="A29" s="2" t="s">
        <v>142</v>
      </c>
      <c r="B29" s="2">
        <v>1949</v>
      </c>
      <c r="C29" s="2">
        <v>70</v>
      </c>
      <c r="D29" s="9" t="s">
        <v>171</v>
      </c>
      <c r="E29" s="9" t="s">
        <v>136</v>
      </c>
      <c r="F29" s="2" t="s">
        <v>103</v>
      </c>
      <c r="G29" s="2" t="s">
        <v>143</v>
      </c>
      <c r="H29" s="9">
        <f t="shared" si="1"/>
        <v>4</v>
      </c>
      <c r="I29" s="9">
        <f t="shared" si="2"/>
        <v>21</v>
      </c>
      <c r="J29" s="23">
        <f t="shared" si="3"/>
        <v>318</v>
      </c>
      <c r="K29" s="24">
        <f t="shared" si="4"/>
        <v>339</v>
      </c>
      <c r="L29" s="9">
        <f t="shared" si="5"/>
        <v>335</v>
      </c>
      <c r="M29" s="9">
        <f t="shared" si="6"/>
        <v>331</v>
      </c>
      <c r="N29" s="9">
        <f t="shared" si="7"/>
        <v>339</v>
      </c>
      <c r="O29" s="9">
        <f t="shared" si="8"/>
        <v>335</v>
      </c>
      <c r="P29" s="9"/>
      <c r="Q29" s="9"/>
      <c r="R29" s="9"/>
      <c r="S29" s="9"/>
      <c r="T29" s="3">
        <f t="shared" si="9"/>
        <v>330.75</v>
      </c>
      <c r="U29" s="25">
        <f t="shared" si="10"/>
        <v>335</v>
      </c>
      <c r="V29" s="2"/>
      <c r="W29" s="2">
        <v>331</v>
      </c>
      <c r="X29" s="2"/>
      <c r="Y29" s="2"/>
      <c r="Z29" s="2"/>
      <c r="AA29" s="2"/>
      <c r="AB29" s="2">
        <v>339</v>
      </c>
      <c r="AC29" s="2">
        <v>318</v>
      </c>
      <c r="AD29" s="2">
        <v>335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5">
      <c r="A30" s="2" t="s">
        <v>107</v>
      </c>
      <c r="B30" s="2">
        <v>1946</v>
      </c>
      <c r="C30" s="2">
        <v>73</v>
      </c>
      <c r="D30" s="9" t="s">
        <v>171</v>
      </c>
      <c r="E30" s="9" t="s">
        <v>136</v>
      </c>
      <c r="F30" s="2" t="s">
        <v>103</v>
      </c>
      <c r="G30" s="2" t="s">
        <v>108</v>
      </c>
      <c r="H30" s="9">
        <f t="shared" si="1"/>
        <v>1</v>
      </c>
      <c r="I30" s="9">
        <f t="shared" si="2"/>
        <v>0</v>
      </c>
      <c r="J30" s="23">
        <f t="shared" si="3"/>
        <v>356</v>
      </c>
      <c r="K30" s="24">
        <f t="shared" si="4"/>
        <v>356</v>
      </c>
      <c r="L30" s="9">
        <f t="shared" si="5"/>
        <v>0</v>
      </c>
      <c r="M30" s="9">
        <f t="shared" si="6"/>
        <v>0</v>
      </c>
      <c r="N30" s="9">
        <f t="shared" si="7"/>
        <v>356</v>
      </c>
      <c r="O30" s="9">
        <f t="shared" si="8"/>
        <v>0</v>
      </c>
      <c r="P30" s="9"/>
      <c r="Q30" s="9"/>
      <c r="R30" s="9"/>
      <c r="S30" s="9"/>
      <c r="T30" s="3">
        <f t="shared" si="9"/>
        <v>356</v>
      </c>
      <c r="U30" s="25">
        <f t="shared" si="10"/>
        <v>0</v>
      </c>
      <c r="V30" s="2"/>
      <c r="W30" s="2"/>
      <c r="X30" s="2"/>
      <c r="Y30" s="2">
        <v>356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5">
      <c r="A31" s="2" t="s">
        <v>28</v>
      </c>
      <c r="B31" s="2">
        <v>1952</v>
      </c>
      <c r="C31" s="2">
        <v>67</v>
      </c>
      <c r="D31" s="9" t="s">
        <v>171</v>
      </c>
      <c r="E31" s="9" t="s">
        <v>135</v>
      </c>
      <c r="F31" s="2" t="s">
        <v>124</v>
      </c>
      <c r="G31" s="2" t="s">
        <v>27</v>
      </c>
      <c r="H31" s="9">
        <f t="shared" si="1"/>
        <v>4</v>
      </c>
      <c r="I31" s="9">
        <f t="shared" si="2"/>
        <v>17</v>
      </c>
      <c r="J31" s="23">
        <f t="shared" si="3"/>
        <v>356</v>
      </c>
      <c r="K31" s="24">
        <f t="shared" si="4"/>
        <v>373</v>
      </c>
      <c r="L31" s="9">
        <f t="shared" si="5"/>
        <v>365</v>
      </c>
      <c r="M31" s="9">
        <f t="shared" si="6"/>
        <v>365</v>
      </c>
      <c r="N31" s="9">
        <f t="shared" si="7"/>
        <v>365</v>
      </c>
      <c r="O31" s="9">
        <f t="shared" si="8"/>
        <v>373</v>
      </c>
      <c r="P31" s="9"/>
      <c r="Q31" s="9"/>
      <c r="R31" s="9"/>
      <c r="S31" s="9"/>
      <c r="T31" s="3">
        <f t="shared" si="9"/>
        <v>364.75</v>
      </c>
      <c r="U31" s="25">
        <f t="shared" si="10"/>
        <v>367.6666666666667</v>
      </c>
      <c r="V31" s="2"/>
      <c r="W31" s="2">
        <v>365</v>
      </c>
      <c r="X31" s="2"/>
      <c r="Y31" s="2">
        <v>356</v>
      </c>
      <c r="Z31" s="2"/>
      <c r="AA31" s="2"/>
      <c r="AB31" s="2">
        <v>365</v>
      </c>
      <c r="AC31" s="2"/>
      <c r="AD31" s="2">
        <v>373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15">
      <c r="A32" s="2" t="s">
        <v>53</v>
      </c>
      <c r="B32" s="2">
        <v>1962</v>
      </c>
      <c r="C32" s="2">
        <v>57</v>
      </c>
      <c r="D32" s="9" t="s">
        <v>171</v>
      </c>
      <c r="E32" s="9" t="s">
        <v>134</v>
      </c>
      <c r="F32" s="2" t="s">
        <v>123</v>
      </c>
      <c r="G32" s="9" t="s">
        <v>54</v>
      </c>
      <c r="H32" s="9">
        <f t="shared" si="1"/>
        <v>2</v>
      </c>
      <c r="I32" s="9">
        <f t="shared" si="2"/>
        <v>6</v>
      </c>
      <c r="J32" s="23">
        <f t="shared" si="3"/>
        <v>344</v>
      </c>
      <c r="K32" s="24">
        <f t="shared" si="4"/>
        <v>350</v>
      </c>
      <c r="L32" s="9">
        <f t="shared" si="5"/>
        <v>344</v>
      </c>
      <c r="M32" s="9">
        <f t="shared" si="6"/>
        <v>0</v>
      </c>
      <c r="N32" s="9">
        <f t="shared" si="7"/>
        <v>350</v>
      </c>
      <c r="O32" s="9">
        <f t="shared" si="8"/>
        <v>0</v>
      </c>
      <c r="P32" s="9"/>
      <c r="Q32" s="9"/>
      <c r="R32" s="9"/>
      <c r="S32" s="9"/>
      <c r="T32" s="3">
        <f t="shared" si="9"/>
        <v>347</v>
      </c>
      <c r="U32" s="25">
        <f t="shared" si="10"/>
        <v>0</v>
      </c>
      <c r="V32" s="2"/>
      <c r="W32" s="2"/>
      <c r="X32" s="2">
        <v>350</v>
      </c>
      <c r="Y32" s="2">
        <v>344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15">
      <c r="A33" s="2" t="s">
        <v>47</v>
      </c>
      <c r="B33" s="2">
        <v>1947</v>
      </c>
      <c r="C33" s="2">
        <v>72</v>
      </c>
      <c r="D33" s="9" t="s">
        <v>171</v>
      </c>
      <c r="E33" s="9" t="s">
        <v>136</v>
      </c>
      <c r="F33" s="2" t="s">
        <v>103</v>
      </c>
      <c r="G33" s="2" t="s">
        <v>8</v>
      </c>
      <c r="H33" s="9">
        <f t="shared" si="1"/>
        <v>1</v>
      </c>
      <c r="I33" s="9">
        <f t="shared" si="2"/>
        <v>0</v>
      </c>
      <c r="J33" s="23">
        <f t="shared" si="3"/>
        <v>354</v>
      </c>
      <c r="K33" s="24">
        <f t="shared" si="4"/>
        <v>354</v>
      </c>
      <c r="L33" s="9">
        <f t="shared" si="5"/>
        <v>0</v>
      </c>
      <c r="M33" s="9">
        <f t="shared" si="6"/>
        <v>0</v>
      </c>
      <c r="N33" s="9">
        <f t="shared" si="7"/>
        <v>354</v>
      </c>
      <c r="O33" s="9">
        <f t="shared" si="8"/>
        <v>0</v>
      </c>
      <c r="P33" s="9"/>
      <c r="Q33" s="9"/>
      <c r="R33" s="9"/>
      <c r="S33" s="9"/>
      <c r="T33" s="3">
        <f t="shared" si="9"/>
        <v>354</v>
      </c>
      <c r="U33" s="25">
        <f t="shared" si="10"/>
        <v>0</v>
      </c>
      <c r="V33" s="2"/>
      <c r="W33" s="2"/>
      <c r="X33" s="2">
        <v>354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15">
      <c r="A34" s="2" t="s">
        <v>97</v>
      </c>
      <c r="B34" s="2">
        <v>1952</v>
      </c>
      <c r="C34" s="2">
        <v>67</v>
      </c>
      <c r="D34" s="9" t="s">
        <v>171</v>
      </c>
      <c r="E34" s="9" t="s">
        <v>135</v>
      </c>
      <c r="F34" s="2" t="s">
        <v>124</v>
      </c>
      <c r="G34" s="2" t="s">
        <v>12</v>
      </c>
      <c r="H34" s="9">
        <f t="shared" si="1"/>
        <v>2</v>
      </c>
      <c r="I34" s="9">
        <f t="shared" si="2"/>
        <v>8</v>
      </c>
      <c r="J34" s="23">
        <f t="shared" si="3"/>
        <v>302</v>
      </c>
      <c r="K34" s="24">
        <f t="shared" si="4"/>
        <v>310</v>
      </c>
      <c r="L34" s="9">
        <f t="shared" si="5"/>
        <v>302</v>
      </c>
      <c r="M34" s="9">
        <f t="shared" si="6"/>
        <v>0</v>
      </c>
      <c r="N34" s="9">
        <f t="shared" si="7"/>
        <v>310</v>
      </c>
      <c r="O34" s="9">
        <f t="shared" si="8"/>
        <v>0</v>
      </c>
      <c r="P34" s="9"/>
      <c r="Q34" s="9"/>
      <c r="R34" s="9"/>
      <c r="S34" s="9"/>
      <c r="T34" s="3">
        <f t="shared" si="9"/>
        <v>306</v>
      </c>
      <c r="U34" s="25">
        <f t="shared" si="10"/>
        <v>0</v>
      </c>
      <c r="V34" s="2"/>
      <c r="W34" s="2"/>
      <c r="X34" s="2">
        <v>310</v>
      </c>
      <c r="Y34" s="2">
        <v>302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5">
      <c r="A35" s="2" t="s">
        <v>55</v>
      </c>
      <c r="B35" s="2">
        <v>1952</v>
      </c>
      <c r="C35" s="2">
        <v>67</v>
      </c>
      <c r="D35" s="9" t="s">
        <v>171</v>
      </c>
      <c r="E35" s="9" t="s">
        <v>135</v>
      </c>
      <c r="F35" s="2" t="s">
        <v>124</v>
      </c>
      <c r="G35" s="2" t="s">
        <v>50</v>
      </c>
      <c r="H35" s="9">
        <f t="shared" si="1"/>
        <v>0</v>
      </c>
      <c r="I35" s="9">
        <f t="shared" si="2"/>
        <v>0</v>
      </c>
      <c r="J35" s="23">
        <f t="shared" si="3"/>
        <v>0</v>
      </c>
      <c r="K35" s="24">
        <f t="shared" si="4"/>
        <v>0</v>
      </c>
      <c r="L35" s="9">
        <f t="shared" si="5"/>
        <v>0</v>
      </c>
      <c r="M35" s="9">
        <f t="shared" si="6"/>
        <v>0</v>
      </c>
      <c r="N35" s="9">
        <f t="shared" si="7"/>
        <v>0</v>
      </c>
      <c r="O35" s="9">
        <f t="shared" si="8"/>
        <v>0</v>
      </c>
      <c r="P35" s="9"/>
      <c r="Q35" s="9"/>
      <c r="R35" s="9"/>
      <c r="S35" s="9"/>
      <c r="T35" s="3">
        <f t="shared" si="9"/>
        <v>0</v>
      </c>
      <c r="U35" s="25">
        <f t="shared" si="10"/>
        <v>0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5">
      <c r="A36" s="2" t="s">
        <v>18</v>
      </c>
      <c r="B36" s="2">
        <v>1953</v>
      </c>
      <c r="C36" s="2">
        <v>66</v>
      </c>
      <c r="D36" s="9" t="s">
        <v>171</v>
      </c>
      <c r="E36" s="9" t="s">
        <v>135</v>
      </c>
      <c r="F36" s="2" t="s">
        <v>124</v>
      </c>
      <c r="G36" s="2" t="s">
        <v>6</v>
      </c>
      <c r="H36" s="9">
        <f t="shared" si="1"/>
        <v>1</v>
      </c>
      <c r="I36" s="9">
        <f t="shared" si="2"/>
        <v>0</v>
      </c>
      <c r="J36" s="23">
        <f t="shared" si="3"/>
        <v>357</v>
      </c>
      <c r="K36" s="24">
        <f t="shared" si="4"/>
        <v>357</v>
      </c>
      <c r="L36" s="9">
        <f t="shared" si="5"/>
        <v>0</v>
      </c>
      <c r="M36" s="9">
        <f t="shared" si="6"/>
        <v>0</v>
      </c>
      <c r="N36" s="9">
        <f t="shared" si="7"/>
        <v>357</v>
      </c>
      <c r="O36" s="9">
        <f t="shared" si="8"/>
        <v>0</v>
      </c>
      <c r="P36" s="9"/>
      <c r="Q36" s="9"/>
      <c r="R36" s="9"/>
      <c r="S36" s="9"/>
      <c r="T36" s="3">
        <f t="shared" si="9"/>
        <v>357</v>
      </c>
      <c r="U36" s="25">
        <f t="shared" si="10"/>
        <v>0</v>
      </c>
      <c r="V36" s="2"/>
      <c r="W36" s="2"/>
      <c r="X36" s="2"/>
      <c r="Y36" s="2">
        <v>357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5">
      <c r="A37" s="2" t="s">
        <v>89</v>
      </c>
      <c r="B37" s="2">
        <v>1949</v>
      </c>
      <c r="C37" s="2">
        <v>70</v>
      </c>
      <c r="D37" s="9" t="s">
        <v>171</v>
      </c>
      <c r="E37" s="9" t="s">
        <v>136</v>
      </c>
      <c r="F37" s="2" t="s">
        <v>103</v>
      </c>
      <c r="G37" s="2" t="s">
        <v>12</v>
      </c>
      <c r="H37" s="9">
        <f t="shared" si="1"/>
        <v>1</v>
      </c>
      <c r="I37" s="9">
        <f t="shared" si="2"/>
        <v>0</v>
      </c>
      <c r="J37" s="23">
        <f t="shared" si="3"/>
        <v>330</v>
      </c>
      <c r="K37" s="24">
        <f t="shared" si="4"/>
        <v>330</v>
      </c>
      <c r="L37" s="9">
        <f t="shared" si="5"/>
        <v>0</v>
      </c>
      <c r="M37" s="9">
        <f t="shared" si="6"/>
        <v>0</v>
      </c>
      <c r="N37" s="9">
        <f t="shared" si="7"/>
        <v>330</v>
      </c>
      <c r="O37" s="9">
        <f t="shared" si="8"/>
        <v>0</v>
      </c>
      <c r="P37" s="9"/>
      <c r="Q37" s="9"/>
      <c r="R37" s="9"/>
      <c r="S37" s="9"/>
      <c r="T37" s="3">
        <f t="shared" si="9"/>
        <v>330</v>
      </c>
      <c r="U37" s="25">
        <f t="shared" si="10"/>
        <v>0</v>
      </c>
      <c r="V37" s="2"/>
      <c r="W37" s="2"/>
      <c r="X37" s="2">
        <v>330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5">
      <c r="A38" s="22" t="s">
        <v>188</v>
      </c>
      <c r="B38" s="2">
        <v>1959</v>
      </c>
      <c r="C38" s="2">
        <v>60</v>
      </c>
      <c r="D38" s="9" t="s">
        <v>171</v>
      </c>
      <c r="E38" s="9" t="s">
        <v>134</v>
      </c>
      <c r="F38" s="2" t="s">
        <v>124</v>
      </c>
      <c r="G38" s="22" t="s">
        <v>189</v>
      </c>
      <c r="H38" s="9">
        <f t="shared" si="1"/>
        <v>1</v>
      </c>
      <c r="I38" s="9">
        <f t="shared" si="2"/>
        <v>0</v>
      </c>
      <c r="J38" s="23">
        <f t="shared" si="3"/>
        <v>351</v>
      </c>
      <c r="K38" s="24">
        <f t="shared" si="4"/>
        <v>351</v>
      </c>
      <c r="L38" s="9">
        <f t="shared" si="5"/>
        <v>0</v>
      </c>
      <c r="M38" s="9">
        <f t="shared" si="6"/>
        <v>0</v>
      </c>
      <c r="N38" s="9">
        <f t="shared" si="7"/>
        <v>351</v>
      </c>
      <c r="O38" s="9">
        <f t="shared" si="8"/>
        <v>0</v>
      </c>
      <c r="P38" s="9"/>
      <c r="Q38" s="9"/>
      <c r="R38" s="9"/>
      <c r="S38" s="9"/>
      <c r="T38" s="3">
        <f t="shared" si="9"/>
        <v>351</v>
      </c>
      <c r="U38" s="25">
        <f t="shared" si="10"/>
        <v>0</v>
      </c>
      <c r="V38" s="2"/>
      <c r="W38" s="2"/>
      <c r="X38" s="2"/>
      <c r="Y38" s="2"/>
      <c r="Z38" s="2"/>
      <c r="AA38" s="2"/>
      <c r="AB38" s="2">
        <v>351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15">
      <c r="A39" s="2" t="s">
        <v>65</v>
      </c>
      <c r="B39" s="2">
        <v>1957</v>
      </c>
      <c r="C39" s="2">
        <v>62</v>
      </c>
      <c r="D39" s="9" t="s">
        <v>171</v>
      </c>
      <c r="E39" s="9" t="s">
        <v>134</v>
      </c>
      <c r="F39" s="2" t="s">
        <v>124</v>
      </c>
      <c r="G39" s="2" t="s">
        <v>34</v>
      </c>
      <c r="H39" s="9">
        <f t="shared" si="1"/>
        <v>2</v>
      </c>
      <c r="I39" s="9">
        <f t="shared" si="2"/>
        <v>24</v>
      </c>
      <c r="J39" s="23">
        <f t="shared" si="3"/>
        <v>279</v>
      </c>
      <c r="K39" s="24">
        <f t="shared" si="4"/>
        <v>303</v>
      </c>
      <c r="L39" s="9">
        <f t="shared" si="5"/>
        <v>279</v>
      </c>
      <c r="M39" s="9">
        <f t="shared" si="6"/>
        <v>0</v>
      </c>
      <c r="N39" s="9">
        <f t="shared" si="7"/>
        <v>303</v>
      </c>
      <c r="O39" s="9">
        <f t="shared" si="8"/>
        <v>0</v>
      </c>
      <c r="P39" s="9"/>
      <c r="Q39" s="9"/>
      <c r="R39" s="9"/>
      <c r="S39" s="9"/>
      <c r="T39" s="3">
        <f t="shared" si="9"/>
        <v>291</v>
      </c>
      <c r="U39" s="25">
        <f t="shared" si="10"/>
        <v>0</v>
      </c>
      <c r="V39" s="2"/>
      <c r="W39" s="2"/>
      <c r="X39" s="2"/>
      <c r="Y39" s="2"/>
      <c r="Z39" s="2"/>
      <c r="AA39" s="2"/>
      <c r="AB39" s="2">
        <v>303</v>
      </c>
      <c r="AC39" s="2">
        <v>279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15">
      <c r="A40" s="2" t="s">
        <v>22</v>
      </c>
      <c r="B40" s="2">
        <v>1951</v>
      </c>
      <c r="C40" s="2">
        <v>68</v>
      </c>
      <c r="D40" s="9" t="s">
        <v>171</v>
      </c>
      <c r="E40" s="9" t="s">
        <v>135</v>
      </c>
      <c r="F40" s="2" t="s">
        <v>124</v>
      </c>
      <c r="G40" s="2" t="s">
        <v>23</v>
      </c>
      <c r="H40" s="9">
        <f aca="true" t="shared" si="11" ref="H40:H71">COUNT(V40:AZ40)</f>
        <v>3</v>
      </c>
      <c r="I40" s="9">
        <f aca="true" t="shared" si="12" ref="I40:I71">K40-J40</f>
        <v>14</v>
      </c>
      <c r="J40" s="23">
        <f aca="true" t="shared" si="13" ref="J40:J71">IF(H40&gt;0,SMALL(V40:AZ40,1),0)</f>
        <v>321</v>
      </c>
      <c r="K40" s="24">
        <f aca="true" t="shared" si="14" ref="K40:K71">IF(H40&gt;0,LARGE(V40:AZ40,1),0)</f>
        <v>335</v>
      </c>
      <c r="L40" s="9">
        <f aca="true" t="shared" si="15" ref="L40:L71">IF(H40&gt;1,LARGE(V40:AZ40,2),0)</f>
        <v>323</v>
      </c>
      <c r="M40" s="9">
        <f aca="true" t="shared" si="16" ref="M40:M71">IF(H40&gt;2,LARGE(V40:AZ40,3),0)</f>
        <v>321</v>
      </c>
      <c r="N40" s="9">
        <f t="shared" si="7"/>
        <v>335</v>
      </c>
      <c r="O40" s="9">
        <f aca="true" t="shared" si="17" ref="O40:O57">IF((AD40+AF40)&gt;0,LARGE(AD40:AF40,1),0)</f>
        <v>0</v>
      </c>
      <c r="P40" s="9"/>
      <c r="Q40" s="9"/>
      <c r="R40" s="9"/>
      <c r="S40" s="9"/>
      <c r="T40" s="3">
        <f aca="true" t="shared" si="18" ref="T40:T71">IF(H40&gt;0,AVERAGE(V40:AZ40),0)</f>
        <v>326.3333333333333</v>
      </c>
      <c r="U40" s="25">
        <f aca="true" t="shared" si="19" ref="U40:U71">IF(H40&gt;2,AVERAGE(K40:M40),0)</f>
        <v>326.3333333333333</v>
      </c>
      <c r="V40" s="2"/>
      <c r="W40" s="2"/>
      <c r="X40" s="2">
        <v>335</v>
      </c>
      <c r="Y40" s="2">
        <v>321</v>
      </c>
      <c r="Z40" s="2"/>
      <c r="AA40" s="2"/>
      <c r="AB40" s="2"/>
      <c r="AC40" s="2"/>
      <c r="AD40" s="2"/>
      <c r="AE40" s="2">
        <v>323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15">
      <c r="A41" s="2" t="s">
        <v>26</v>
      </c>
      <c r="B41" s="2">
        <v>1954</v>
      </c>
      <c r="C41" s="2">
        <v>65</v>
      </c>
      <c r="D41" s="9" t="s">
        <v>171</v>
      </c>
      <c r="E41" s="9" t="s">
        <v>135</v>
      </c>
      <c r="F41" s="2" t="s">
        <v>124</v>
      </c>
      <c r="G41" s="2" t="s">
        <v>27</v>
      </c>
      <c r="H41" s="9">
        <f t="shared" si="11"/>
        <v>4</v>
      </c>
      <c r="I41" s="9">
        <f t="shared" si="12"/>
        <v>15</v>
      </c>
      <c r="J41" s="23">
        <f t="shared" si="13"/>
        <v>353</v>
      </c>
      <c r="K41" s="24">
        <f t="shared" si="14"/>
        <v>368</v>
      </c>
      <c r="L41" s="9">
        <f t="shared" si="15"/>
        <v>363</v>
      </c>
      <c r="M41" s="9">
        <f t="shared" si="16"/>
        <v>362</v>
      </c>
      <c r="N41" s="9">
        <f t="shared" si="7"/>
        <v>368</v>
      </c>
      <c r="O41" s="9">
        <f t="shared" si="17"/>
        <v>0</v>
      </c>
      <c r="P41" s="9"/>
      <c r="Q41" s="9"/>
      <c r="R41" s="9"/>
      <c r="S41" s="9"/>
      <c r="T41" s="3">
        <f t="shared" si="18"/>
        <v>361.5</v>
      </c>
      <c r="U41" s="25">
        <f t="shared" si="19"/>
        <v>364.3333333333333</v>
      </c>
      <c r="V41" s="2"/>
      <c r="W41" s="2">
        <v>362</v>
      </c>
      <c r="X41" s="2"/>
      <c r="Y41" s="2">
        <v>363</v>
      </c>
      <c r="Z41" s="2"/>
      <c r="AA41" s="2"/>
      <c r="AB41" s="2">
        <v>353</v>
      </c>
      <c r="AC41" s="2">
        <v>368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15">
      <c r="A42" s="2" t="s">
        <v>113</v>
      </c>
      <c r="B42" s="2">
        <v>1968</v>
      </c>
      <c r="C42" s="2">
        <v>51</v>
      </c>
      <c r="D42" s="9" t="s">
        <v>171</v>
      </c>
      <c r="E42" s="9" t="s">
        <v>133</v>
      </c>
      <c r="F42" s="9" t="s">
        <v>123</v>
      </c>
      <c r="G42" s="2" t="s">
        <v>114</v>
      </c>
      <c r="H42" s="9">
        <f t="shared" si="11"/>
        <v>0</v>
      </c>
      <c r="I42" s="9">
        <f t="shared" si="12"/>
        <v>0</v>
      </c>
      <c r="J42" s="23">
        <f t="shared" si="13"/>
        <v>0</v>
      </c>
      <c r="K42" s="24">
        <f t="shared" si="14"/>
        <v>0</v>
      </c>
      <c r="L42" s="9">
        <f t="shared" si="15"/>
        <v>0</v>
      </c>
      <c r="M42" s="9">
        <f t="shared" si="16"/>
        <v>0</v>
      </c>
      <c r="N42" s="9">
        <f t="shared" si="7"/>
        <v>0</v>
      </c>
      <c r="O42" s="9">
        <f t="shared" si="17"/>
        <v>0</v>
      </c>
      <c r="P42" s="9"/>
      <c r="Q42" s="9"/>
      <c r="R42" s="9"/>
      <c r="S42" s="9"/>
      <c r="T42" s="3">
        <f t="shared" si="18"/>
        <v>0</v>
      </c>
      <c r="U42" s="25">
        <f t="shared" si="19"/>
        <v>0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15">
      <c r="A43" s="2" t="s">
        <v>85</v>
      </c>
      <c r="B43" s="2">
        <v>1961</v>
      </c>
      <c r="C43" s="2">
        <v>58</v>
      </c>
      <c r="D43" s="9" t="s">
        <v>171</v>
      </c>
      <c r="E43" s="9" t="s">
        <v>134</v>
      </c>
      <c r="F43" s="9" t="s">
        <v>123</v>
      </c>
      <c r="G43" s="2" t="s">
        <v>34</v>
      </c>
      <c r="H43" s="9">
        <f t="shared" si="11"/>
        <v>0</v>
      </c>
      <c r="I43" s="9">
        <f t="shared" si="12"/>
        <v>0</v>
      </c>
      <c r="J43" s="23">
        <f t="shared" si="13"/>
        <v>0</v>
      </c>
      <c r="K43" s="24">
        <f t="shared" si="14"/>
        <v>0</v>
      </c>
      <c r="L43" s="9">
        <f t="shared" si="15"/>
        <v>0</v>
      </c>
      <c r="M43" s="9">
        <f t="shared" si="16"/>
        <v>0</v>
      </c>
      <c r="N43" s="9">
        <f t="shared" si="7"/>
        <v>0</v>
      </c>
      <c r="O43" s="9">
        <f t="shared" si="17"/>
        <v>0</v>
      </c>
      <c r="P43" s="9"/>
      <c r="Q43" s="9"/>
      <c r="R43" s="9"/>
      <c r="S43" s="9"/>
      <c r="T43" s="3">
        <f t="shared" si="18"/>
        <v>0</v>
      </c>
      <c r="U43" s="25">
        <f t="shared" si="19"/>
        <v>0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15">
      <c r="A44" s="2" t="s">
        <v>10</v>
      </c>
      <c r="B44" s="2">
        <v>1966</v>
      </c>
      <c r="C44" s="2">
        <v>53</v>
      </c>
      <c r="D44" s="9" t="s">
        <v>171</v>
      </c>
      <c r="E44" s="9" t="s">
        <v>133</v>
      </c>
      <c r="F44" s="9" t="s">
        <v>123</v>
      </c>
      <c r="G44" s="2" t="s">
        <v>23</v>
      </c>
      <c r="H44" s="9">
        <f t="shared" si="11"/>
        <v>1</v>
      </c>
      <c r="I44" s="9">
        <f t="shared" si="12"/>
        <v>0</v>
      </c>
      <c r="J44" s="23">
        <f t="shared" si="13"/>
        <v>363</v>
      </c>
      <c r="K44" s="24">
        <f t="shared" si="14"/>
        <v>363</v>
      </c>
      <c r="L44" s="9">
        <f t="shared" si="15"/>
        <v>0</v>
      </c>
      <c r="M44" s="9">
        <f t="shared" si="16"/>
        <v>0</v>
      </c>
      <c r="N44" s="9">
        <v>0</v>
      </c>
      <c r="O44" s="9">
        <f t="shared" si="17"/>
        <v>0</v>
      </c>
      <c r="P44" s="9"/>
      <c r="Q44" s="9"/>
      <c r="R44" s="9"/>
      <c r="S44" s="9"/>
      <c r="T44" s="3">
        <f t="shared" si="18"/>
        <v>363</v>
      </c>
      <c r="U44" s="25">
        <f t="shared" si="19"/>
        <v>0</v>
      </c>
      <c r="V44" s="2"/>
      <c r="W44" s="2"/>
      <c r="X44" s="2"/>
      <c r="Y44" s="2"/>
      <c r="Z44" s="2"/>
      <c r="AA44" s="2"/>
      <c r="AB44" s="2"/>
      <c r="AC44" s="2"/>
      <c r="AD44" s="2"/>
      <c r="AE44" s="2">
        <v>363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15">
      <c r="A45" s="2" t="s">
        <v>58</v>
      </c>
      <c r="B45" s="2">
        <v>1948</v>
      </c>
      <c r="C45" s="2">
        <v>71</v>
      </c>
      <c r="D45" s="9" t="s">
        <v>171</v>
      </c>
      <c r="E45" s="9" t="s">
        <v>136</v>
      </c>
      <c r="F45" s="9" t="s">
        <v>103</v>
      </c>
      <c r="G45" s="2" t="s">
        <v>37</v>
      </c>
      <c r="H45" s="9">
        <f t="shared" si="11"/>
        <v>1</v>
      </c>
      <c r="I45" s="9">
        <f t="shared" si="12"/>
        <v>0</v>
      </c>
      <c r="J45" s="23">
        <f t="shared" si="13"/>
        <v>332</v>
      </c>
      <c r="K45" s="24">
        <f t="shared" si="14"/>
        <v>332</v>
      </c>
      <c r="L45" s="9">
        <f t="shared" si="15"/>
        <v>0</v>
      </c>
      <c r="M45" s="9">
        <f t="shared" si="16"/>
        <v>0</v>
      </c>
      <c r="N45" s="9">
        <f aca="true" t="shared" si="20" ref="N45:N76">IF(H45&gt;0,LARGE(V45:AC45,1),0)</f>
        <v>332</v>
      </c>
      <c r="O45" s="9">
        <f t="shared" si="17"/>
        <v>0</v>
      </c>
      <c r="P45" s="9"/>
      <c r="Q45" s="9"/>
      <c r="R45" s="9"/>
      <c r="S45" s="9"/>
      <c r="T45" s="3">
        <f t="shared" si="18"/>
        <v>332</v>
      </c>
      <c r="U45" s="25">
        <f t="shared" si="19"/>
        <v>0</v>
      </c>
      <c r="V45" s="2"/>
      <c r="W45" s="2">
        <v>332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15">
      <c r="A46" s="2" t="s">
        <v>21</v>
      </c>
      <c r="B46" s="2">
        <v>1948</v>
      </c>
      <c r="C46" s="2">
        <v>71</v>
      </c>
      <c r="D46" s="9" t="s">
        <v>171</v>
      </c>
      <c r="E46" s="9" t="s">
        <v>136</v>
      </c>
      <c r="F46" s="2" t="s">
        <v>103</v>
      </c>
      <c r="G46" s="2" t="s">
        <v>20</v>
      </c>
      <c r="H46" s="9">
        <f t="shared" si="11"/>
        <v>4</v>
      </c>
      <c r="I46" s="9">
        <f t="shared" si="12"/>
        <v>18</v>
      </c>
      <c r="J46" s="23">
        <f t="shared" si="13"/>
        <v>331</v>
      </c>
      <c r="K46" s="24">
        <f t="shared" si="14"/>
        <v>349</v>
      </c>
      <c r="L46" s="9">
        <f t="shared" si="15"/>
        <v>335</v>
      </c>
      <c r="M46" s="9">
        <f t="shared" si="16"/>
        <v>332</v>
      </c>
      <c r="N46" s="9">
        <f t="shared" si="20"/>
        <v>349</v>
      </c>
      <c r="O46" s="9">
        <f t="shared" si="17"/>
        <v>0</v>
      </c>
      <c r="P46" s="9"/>
      <c r="Q46" s="9"/>
      <c r="R46" s="9"/>
      <c r="S46" s="9"/>
      <c r="T46" s="3">
        <f t="shared" si="18"/>
        <v>336.75</v>
      </c>
      <c r="U46" s="25">
        <f t="shared" si="19"/>
        <v>338.6666666666667</v>
      </c>
      <c r="V46" s="2"/>
      <c r="W46" s="2"/>
      <c r="X46" s="2">
        <v>335</v>
      </c>
      <c r="Y46" s="2">
        <v>349</v>
      </c>
      <c r="Z46" s="2"/>
      <c r="AA46" s="2"/>
      <c r="AB46" s="2">
        <v>331</v>
      </c>
      <c r="AC46" s="2"/>
      <c r="AD46" s="2"/>
      <c r="AE46" s="2">
        <v>332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5">
      <c r="A47" s="2" t="s">
        <v>19</v>
      </c>
      <c r="B47" s="2">
        <v>1950</v>
      </c>
      <c r="C47" s="2">
        <v>69</v>
      </c>
      <c r="D47" s="9" t="s">
        <v>171</v>
      </c>
      <c r="E47" s="9" t="s">
        <v>136</v>
      </c>
      <c r="F47" s="2" t="s">
        <v>103</v>
      </c>
      <c r="G47" s="2" t="s">
        <v>20</v>
      </c>
      <c r="H47" s="9">
        <f t="shared" si="11"/>
        <v>5</v>
      </c>
      <c r="I47" s="9">
        <f t="shared" si="12"/>
        <v>13</v>
      </c>
      <c r="J47" s="23">
        <f t="shared" si="13"/>
        <v>341</v>
      </c>
      <c r="K47" s="24">
        <f t="shared" si="14"/>
        <v>354</v>
      </c>
      <c r="L47" s="9">
        <f t="shared" si="15"/>
        <v>353</v>
      </c>
      <c r="M47" s="9">
        <f t="shared" si="16"/>
        <v>352</v>
      </c>
      <c r="N47" s="9">
        <f t="shared" si="20"/>
        <v>353</v>
      </c>
      <c r="O47" s="9">
        <f t="shared" si="17"/>
        <v>354</v>
      </c>
      <c r="P47" s="9"/>
      <c r="Q47" s="9"/>
      <c r="R47" s="9"/>
      <c r="S47" s="9"/>
      <c r="T47" s="3">
        <f t="shared" si="18"/>
        <v>350.2</v>
      </c>
      <c r="U47" s="25">
        <f t="shared" si="19"/>
        <v>353</v>
      </c>
      <c r="V47" s="2"/>
      <c r="W47" s="2"/>
      <c r="X47" s="2">
        <v>351</v>
      </c>
      <c r="Y47" s="2">
        <v>341</v>
      </c>
      <c r="Z47" s="2"/>
      <c r="AA47" s="2"/>
      <c r="AB47" s="2">
        <v>353</v>
      </c>
      <c r="AC47" s="2"/>
      <c r="AD47" s="2">
        <v>352</v>
      </c>
      <c r="AE47" s="2">
        <v>354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15">
      <c r="A48" s="2" t="s">
        <v>149</v>
      </c>
      <c r="B48" s="2">
        <v>1970</v>
      </c>
      <c r="C48" s="2">
        <v>49</v>
      </c>
      <c r="D48" s="9" t="s">
        <v>171</v>
      </c>
      <c r="E48" s="9" t="s">
        <v>133</v>
      </c>
      <c r="F48" s="2" t="s">
        <v>123</v>
      </c>
      <c r="G48" s="2" t="s">
        <v>108</v>
      </c>
      <c r="H48" s="9">
        <f t="shared" si="11"/>
        <v>2</v>
      </c>
      <c r="I48" s="9">
        <f t="shared" si="12"/>
        <v>9</v>
      </c>
      <c r="J48" s="23">
        <f t="shared" si="13"/>
        <v>360</v>
      </c>
      <c r="K48" s="24">
        <f t="shared" si="14"/>
        <v>369</v>
      </c>
      <c r="L48" s="9">
        <f t="shared" si="15"/>
        <v>360</v>
      </c>
      <c r="M48" s="9">
        <f t="shared" si="16"/>
        <v>0</v>
      </c>
      <c r="N48" s="9">
        <f t="shared" si="20"/>
        <v>360</v>
      </c>
      <c r="O48" s="9">
        <f t="shared" si="17"/>
        <v>369</v>
      </c>
      <c r="P48" s="9"/>
      <c r="Q48" s="9"/>
      <c r="R48" s="9"/>
      <c r="S48" s="9"/>
      <c r="T48" s="3">
        <f t="shared" si="18"/>
        <v>364.5</v>
      </c>
      <c r="U48" s="25">
        <f t="shared" si="19"/>
        <v>0</v>
      </c>
      <c r="V48" s="2"/>
      <c r="W48" s="2"/>
      <c r="X48" s="2">
        <v>360</v>
      </c>
      <c r="Y48" s="2"/>
      <c r="Z48" s="2"/>
      <c r="AA48" s="2"/>
      <c r="AB48" s="2"/>
      <c r="AC48" s="2"/>
      <c r="AD48" s="2">
        <v>369</v>
      </c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5">
      <c r="A49" s="2" t="s">
        <v>35</v>
      </c>
      <c r="B49" s="2">
        <v>1962</v>
      </c>
      <c r="C49" s="2">
        <v>57</v>
      </c>
      <c r="D49" s="9" t="s">
        <v>171</v>
      </c>
      <c r="E49" s="9" t="s">
        <v>134</v>
      </c>
      <c r="F49" s="2" t="s">
        <v>123</v>
      </c>
      <c r="G49" s="2" t="s">
        <v>34</v>
      </c>
      <c r="H49" s="9">
        <f t="shared" si="11"/>
        <v>0</v>
      </c>
      <c r="I49" s="9">
        <f t="shared" si="12"/>
        <v>0</v>
      </c>
      <c r="J49" s="23">
        <f t="shared" si="13"/>
        <v>0</v>
      </c>
      <c r="K49" s="24">
        <f t="shared" si="14"/>
        <v>0</v>
      </c>
      <c r="L49" s="9">
        <f t="shared" si="15"/>
        <v>0</v>
      </c>
      <c r="M49" s="9">
        <f t="shared" si="16"/>
        <v>0</v>
      </c>
      <c r="N49" s="9">
        <f t="shared" si="20"/>
        <v>0</v>
      </c>
      <c r="O49" s="9">
        <f t="shared" si="17"/>
        <v>0</v>
      </c>
      <c r="P49" s="9"/>
      <c r="Q49" s="9"/>
      <c r="R49" s="9"/>
      <c r="S49" s="9"/>
      <c r="T49" s="3">
        <f t="shared" si="18"/>
        <v>0</v>
      </c>
      <c r="U49" s="25">
        <f t="shared" si="19"/>
        <v>0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5">
      <c r="A50" s="2" t="s">
        <v>45</v>
      </c>
      <c r="B50" s="2">
        <v>1959</v>
      </c>
      <c r="C50" s="2">
        <v>60</v>
      </c>
      <c r="D50" s="9" t="s">
        <v>171</v>
      </c>
      <c r="E50" s="9" t="s">
        <v>134</v>
      </c>
      <c r="F50" s="2" t="s">
        <v>124</v>
      </c>
      <c r="G50" s="2" t="s">
        <v>8</v>
      </c>
      <c r="H50" s="9">
        <f t="shared" si="11"/>
        <v>2</v>
      </c>
      <c r="I50" s="9">
        <f t="shared" si="12"/>
        <v>22</v>
      </c>
      <c r="J50" s="23">
        <f t="shared" si="13"/>
        <v>335</v>
      </c>
      <c r="K50" s="24">
        <f t="shared" si="14"/>
        <v>357</v>
      </c>
      <c r="L50" s="9">
        <f t="shared" si="15"/>
        <v>335</v>
      </c>
      <c r="M50" s="9">
        <f t="shared" si="16"/>
        <v>0</v>
      </c>
      <c r="N50" s="9">
        <f t="shared" si="20"/>
        <v>357</v>
      </c>
      <c r="O50" s="9">
        <f t="shared" si="17"/>
        <v>0</v>
      </c>
      <c r="P50" s="9"/>
      <c r="Q50" s="9"/>
      <c r="R50" s="9"/>
      <c r="S50" s="9"/>
      <c r="T50" s="3">
        <f t="shared" si="18"/>
        <v>346</v>
      </c>
      <c r="U50" s="25">
        <f t="shared" si="19"/>
        <v>0</v>
      </c>
      <c r="V50" s="2"/>
      <c r="W50" s="2"/>
      <c r="X50" s="2"/>
      <c r="Y50" s="2"/>
      <c r="Z50" s="2"/>
      <c r="AA50" s="2"/>
      <c r="AB50" s="2">
        <v>357</v>
      </c>
      <c r="AC50" s="2">
        <v>335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5">
      <c r="A51" s="2" t="s">
        <v>30</v>
      </c>
      <c r="B51" s="2">
        <v>1954</v>
      </c>
      <c r="C51" s="2">
        <v>65</v>
      </c>
      <c r="D51" s="9" t="s">
        <v>171</v>
      </c>
      <c r="E51" s="9" t="s">
        <v>135</v>
      </c>
      <c r="F51" s="2" t="s">
        <v>124</v>
      </c>
      <c r="G51" s="2" t="s">
        <v>34</v>
      </c>
      <c r="H51" s="9">
        <f t="shared" si="11"/>
        <v>2</v>
      </c>
      <c r="I51" s="9">
        <f t="shared" si="12"/>
        <v>10</v>
      </c>
      <c r="J51" s="23">
        <f t="shared" si="13"/>
        <v>350</v>
      </c>
      <c r="K51" s="24">
        <f t="shared" si="14"/>
        <v>360</v>
      </c>
      <c r="L51" s="9">
        <f t="shared" si="15"/>
        <v>350</v>
      </c>
      <c r="M51" s="9">
        <f t="shared" si="16"/>
        <v>0</v>
      </c>
      <c r="N51" s="9">
        <f t="shared" si="20"/>
        <v>360</v>
      </c>
      <c r="O51" s="9">
        <f t="shared" si="17"/>
        <v>0</v>
      </c>
      <c r="P51" s="9"/>
      <c r="Q51" s="9"/>
      <c r="R51" s="9"/>
      <c r="S51" s="9"/>
      <c r="T51" s="3">
        <f t="shared" si="18"/>
        <v>355</v>
      </c>
      <c r="U51" s="25">
        <f t="shared" si="19"/>
        <v>0</v>
      </c>
      <c r="V51" s="2"/>
      <c r="W51" s="2"/>
      <c r="X51" s="2"/>
      <c r="Y51" s="2"/>
      <c r="Z51" s="2"/>
      <c r="AA51" s="2"/>
      <c r="AB51" s="2">
        <v>360</v>
      </c>
      <c r="AC51" s="2">
        <v>350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5">
      <c r="A52" s="2" t="s">
        <v>44</v>
      </c>
      <c r="B52" s="2">
        <v>1969</v>
      </c>
      <c r="C52" s="2">
        <v>50</v>
      </c>
      <c r="D52" s="9" t="s">
        <v>171</v>
      </c>
      <c r="E52" s="9" t="s">
        <v>133</v>
      </c>
      <c r="F52" s="2" t="s">
        <v>123</v>
      </c>
      <c r="G52" s="2" t="s">
        <v>27</v>
      </c>
      <c r="H52" s="9">
        <f t="shared" si="11"/>
        <v>0</v>
      </c>
      <c r="I52" s="9">
        <f t="shared" si="12"/>
        <v>0</v>
      </c>
      <c r="J52" s="23">
        <f t="shared" si="13"/>
        <v>0</v>
      </c>
      <c r="K52" s="24">
        <f t="shared" si="14"/>
        <v>0</v>
      </c>
      <c r="L52" s="9">
        <f t="shared" si="15"/>
        <v>0</v>
      </c>
      <c r="M52" s="9">
        <f t="shared" si="16"/>
        <v>0</v>
      </c>
      <c r="N52" s="9">
        <f t="shared" si="20"/>
        <v>0</v>
      </c>
      <c r="O52" s="9">
        <f t="shared" si="17"/>
        <v>0</v>
      </c>
      <c r="P52" s="9"/>
      <c r="Q52" s="9"/>
      <c r="R52" s="9"/>
      <c r="S52" s="9"/>
      <c r="T52" s="3">
        <f t="shared" si="18"/>
        <v>0</v>
      </c>
      <c r="U52" s="25">
        <f t="shared" si="19"/>
        <v>0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5">
      <c r="A53" s="2" t="s">
        <v>109</v>
      </c>
      <c r="B53" s="2">
        <v>1954</v>
      </c>
      <c r="C53" s="2">
        <v>65</v>
      </c>
      <c r="D53" s="9" t="s">
        <v>171</v>
      </c>
      <c r="E53" s="9" t="s">
        <v>135</v>
      </c>
      <c r="F53" s="2" t="s">
        <v>124</v>
      </c>
      <c r="G53" s="2" t="s">
        <v>110</v>
      </c>
      <c r="H53" s="9">
        <f t="shared" si="11"/>
        <v>0</v>
      </c>
      <c r="I53" s="9">
        <f t="shared" si="12"/>
        <v>0</v>
      </c>
      <c r="J53" s="23">
        <f t="shared" si="13"/>
        <v>0</v>
      </c>
      <c r="K53" s="24">
        <f t="shared" si="14"/>
        <v>0</v>
      </c>
      <c r="L53" s="9">
        <f t="shared" si="15"/>
        <v>0</v>
      </c>
      <c r="M53" s="9">
        <f t="shared" si="16"/>
        <v>0</v>
      </c>
      <c r="N53" s="9">
        <f t="shared" si="20"/>
        <v>0</v>
      </c>
      <c r="O53" s="9">
        <f t="shared" si="17"/>
        <v>0</v>
      </c>
      <c r="P53" s="9"/>
      <c r="Q53" s="9"/>
      <c r="R53" s="9"/>
      <c r="S53" s="9"/>
      <c r="T53" s="3">
        <f t="shared" si="18"/>
        <v>0</v>
      </c>
      <c r="U53" s="25">
        <f t="shared" si="19"/>
        <v>0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5">
      <c r="A54" s="2" t="s">
        <v>13</v>
      </c>
      <c r="B54" s="2">
        <v>1967</v>
      </c>
      <c r="C54" s="2">
        <v>52</v>
      </c>
      <c r="D54" s="9" t="s">
        <v>171</v>
      </c>
      <c r="E54" s="9" t="s">
        <v>133</v>
      </c>
      <c r="F54" s="2" t="s">
        <v>123</v>
      </c>
      <c r="G54" s="2" t="s">
        <v>8</v>
      </c>
      <c r="H54" s="9">
        <f t="shared" si="11"/>
        <v>2</v>
      </c>
      <c r="I54" s="9">
        <f t="shared" si="12"/>
        <v>21</v>
      </c>
      <c r="J54" s="23">
        <f t="shared" si="13"/>
        <v>320</v>
      </c>
      <c r="K54" s="24">
        <f t="shared" si="14"/>
        <v>341</v>
      </c>
      <c r="L54" s="9">
        <f t="shared" si="15"/>
        <v>320</v>
      </c>
      <c r="M54" s="9">
        <f t="shared" si="16"/>
        <v>0</v>
      </c>
      <c r="N54" s="9">
        <f t="shared" si="20"/>
        <v>341</v>
      </c>
      <c r="O54" s="9">
        <f t="shared" si="17"/>
        <v>0</v>
      </c>
      <c r="P54" s="9"/>
      <c r="Q54" s="9"/>
      <c r="R54" s="9"/>
      <c r="S54" s="9"/>
      <c r="T54" s="3">
        <f t="shared" si="18"/>
        <v>330.5</v>
      </c>
      <c r="U54" s="25">
        <f t="shared" si="19"/>
        <v>0</v>
      </c>
      <c r="V54" s="2"/>
      <c r="W54" s="2"/>
      <c r="X54" s="2">
        <v>341</v>
      </c>
      <c r="Y54" s="2">
        <v>320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5">
      <c r="A55" s="2" t="s">
        <v>99</v>
      </c>
      <c r="B55" s="2">
        <v>1951</v>
      </c>
      <c r="C55" s="2">
        <v>68</v>
      </c>
      <c r="D55" s="9" t="s">
        <v>171</v>
      </c>
      <c r="E55" s="9" t="s">
        <v>135</v>
      </c>
      <c r="F55" s="2" t="s">
        <v>124</v>
      </c>
      <c r="G55" s="2" t="s">
        <v>39</v>
      </c>
      <c r="H55" s="9">
        <f t="shared" si="11"/>
        <v>0</v>
      </c>
      <c r="I55" s="9">
        <f t="shared" si="12"/>
        <v>0</v>
      </c>
      <c r="J55" s="23">
        <f t="shared" si="13"/>
        <v>0</v>
      </c>
      <c r="K55" s="24">
        <f t="shared" si="14"/>
        <v>0</v>
      </c>
      <c r="L55" s="9">
        <f t="shared" si="15"/>
        <v>0</v>
      </c>
      <c r="M55" s="9">
        <f t="shared" si="16"/>
        <v>0</v>
      </c>
      <c r="N55" s="9">
        <f t="shared" si="20"/>
        <v>0</v>
      </c>
      <c r="O55" s="9">
        <f t="shared" si="17"/>
        <v>0</v>
      </c>
      <c r="P55" s="9"/>
      <c r="Q55" s="9"/>
      <c r="R55" s="9"/>
      <c r="S55" s="9"/>
      <c r="T55" s="3">
        <f t="shared" si="18"/>
        <v>0</v>
      </c>
      <c r="U55" s="25">
        <f t="shared" si="19"/>
        <v>0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5">
      <c r="A56" s="2" t="s">
        <v>121</v>
      </c>
      <c r="B56" s="2">
        <v>1952</v>
      </c>
      <c r="C56" s="2">
        <v>67</v>
      </c>
      <c r="D56" s="9" t="s">
        <v>171</v>
      </c>
      <c r="E56" s="9" t="s">
        <v>135</v>
      </c>
      <c r="F56" s="2" t="s">
        <v>124</v>
      </c>
      <c r="G56" s="2" t="s">
        <v>23</v>
      </c>
      <c r="H56" s="9">
        <f t="shared" si="11"/>
        <v>0</v>
      </c>
      <c r="I56" s="9">
        <f t="shared" si="12"/>
        <v>0</v>
      </c>
      <c r="J56" s="23">
        <f t="shared" si="13"/>
        <v>0</v>
      </c>
      <c r="K56" s="24">
        <f t="shared" si="14"/>
        <v>0</v>
      </c>
      <c r="L56" s="9">
        <f t="shared" si="15"/>
        <v>0</v>
      </c>
      <c r="M56" s="9">
        <f t="shared" si="16"/>
        <v>0</v>
      </c>
      <c r="N56" s="9">
        <f t="shared" si="20"/>
        <v>0</v>
      </c>
      <c r="O56" s="9">
        <f t="shared" si="17"/>
        <v>0</v>
      </c>
      <c r="P56" s="9"/>
      <c r="Q56" s="9"/>
      <c r="R56" s="9"/>
      <c r="S56" s="9"/>
      <c r="T56" s="3">
        <f t="shared" si="18"/>
        <v>0</v>
      </c>
      <c r="U56" s="25">
        <f t="shared" si="19"/>
        <v>0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5">
      <c r="A57" s="2" t="s">
        <v>118</v>
      </c>
      <c r="B57" s="2">
        <v>1972</v>
      </c>
      <c r="C57" s="2">
        <v>47</v>
      </c>
      <c r="D57" s="9" t="s">
        <v>171</v>
      </c>
      <c r="E57" s="9" t="s">
        <v>133</v>
      </c>
      <c r="F57" s="2" t="s">
        <v>123</v>
      </c>
      <c r="G57" s="2" t="s">
        <v>8</v>
      </c>
      <c r="H57" s="9">
        <f t="shared" si="11"/>
        <v>0</v>
      </c>
      <c r="I57" s="9">
        <f t="shared" si="12"/>
        <v>0</v>
      </c>
      <c r="J57" s="23">
        <f t="shared" si="13"/>
        <v>0</v>
      </c>
      <c r="K57" s="24">
        <f t="shared" si="14"/>
        <v>0</v>
      </c>
      <c r="L57" s="9">
        <f t="shared" si="15"/>
        <v>0</v>
      </c>
      <c r="M57" s="9">
        <f t="shared" si="16"/>
        <v>0</v>
      </c>
      <c r="N57" s="9">
        <f t="shared" si="20"/>
        <v>0</v>
      </c>
      <c r="O57" s="9">
        <f t="shared" si="17"/>
        <v>0</v>
      </c>
      <c r="P57" s="9"/>
      <c r="Q57" s="9"/>
      <c r="R57" s="9"/>
      <c r="S57" s="9"/>
      <c r="T57" s="3">
        <f t="shared" si="18"/>
        <v>0</v>
      </c>
      <c r="U57" s="25">
        <f t="shared" si="19"/>
        <v>0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5">
      <c r="A58" s="2" t="s">
        <v>38</v>
      </c>
      <c r="B58" s="2">
        <v>1963</v>
      </c>
      <c r="C58" s="2">
        <v>56</v>
      </c>
      <c r="D58" s="9" t="s">
        <v>171</v>
      </c>
      <c r="E58" s="9" t="s">
        <v>134</v>
      </c>
      <c r="F58" s="2" t="s">
        <v>123</v>
      </c>
      <c r="G58" s="2" t="s">
        <v>39</v>
      </c>
      <c r="H58" s="9">
        <f t="shared" si="11"/>
        <v>5</v>
      </c>
      <c r="I58" s="9">
        <f t="shared" si="12"/>
        <v>14</v>
      </c>
      <c r="J58" s="23">
        <f t="shared" si="13"/>
        <v>346</v>
      </c>
      <c r="K58" s="24">
        <f t="shared" si="14"/>
        <v>360</v>
      </c>
      <c r="L58" s="9">
        <f t="shared" si="15"/>
        <v>355</v>
      </c>
      <c r="M58" s="9">
        <f t="shared" si="16"/>
        <v>351</v>
      </c>
      <c r="N58" s="9">
        <f t="shared" si="20"/>
        <v>360</v>
      </c>
      <c r="O58" s="9">
        <f>IF((AE58)&gt;0,LARGE(AD58:AF58,1),0)</f>
        <v>351</v>
      </c>
      <c r="P58" s="9"/>
      <c r="Q58" s="9"/>
      <c r="R58" s="9"/>
      <c r="S58" s="9"/>
      <c r="T58" s="3">
        <f t="shared" si="18"/>
        <v>351.8</v>
      </c>
      <c r="U58" s="25">
        <f t="shared" si="19"/>
        <v>355.3333333333333</v>
      </c>
      <c r="V58" s="2"/>
      <c r="W58" s="2"/>
      <c r="X58" s="2">
        <v>360</v>
      </c>
      <c r="Y58" s="2">
        <v>347</v>
      </c>
      <c r="Z58" s="2"/>
      <c r="AA58" s="2"/>
      <c r="AB58" s="2">
        <v>355</v>
      </c>
      <c r="AC58" s="2">
        <v>346</v>
      </c>
      <c r="AD58" s="2"/>
      <c r="AE58" s="2">
        <v>351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5">
      <c r="A59" s="2" t="s">
        <v>120</v>
      </c>
      <c r="B59" s="2">
        <v>1966</v>
      </c>
      <c r="C59" s="2">
        <v>53</v>
      </c>
      <c r="D59" s="9" t="s">
        <v>171</v>
      </c>
      <c r="E59" s="9" t="s">
        <v>133</v>
      </c>
      <c r="F59" s="2" t="s">
        <v>123</v>
      </c>
      <c r="G59" s="2" t="s">
        <v>23</v>
      </c>
      <c r="H59" s="9">
        <f t="shared" si="11"/>
        <v>0</v>
      </c>
      <c r="I59" s="9">
        <f t="shared" si="12"/>
        <v>0</v>
      </c>
      <c r="J59" s="23">
        <f t="shared" si="13"/>
        <v>0</v>
      </c>
      <c r="K59" s="24">
        <f t="shared" si="14"/>
        <v>0</v>
      </c>
      <c r="L59" s="9">
        <f t="shared" si="15"/>
        <v>0</v>
      </c>
      <c r="M59" s="9">
        <f t="shared" si="16"/>
        <v>0</v>
      </c>
      <c r="N59" s="9">
        <f t="shared" si="20"/>
        <v>0</v>
      </c>
      <c r="O59" s="9">
        <f aca="true" t="shared" si="21" ref="O59:O103">IF((AD59+AF59)&gt;0,LARGE(AD59:AF59,1),0)</f>
        <v>0</v>
      </c>
      <c r="P59" s="9"/>
      <c r="Q59" s="9"/>
      <c r="R59" s="9"/>
      <c r="S59" s="9"/>
      <c r="T59" s="3">
        <f t="shared" si="18"/>
        <v>0</v>
      </c>
      <c r="U59" s="25">
        <f t="shared" si="19"/>
        <v>0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5">
      <c r="A60" s="2" t="s">
        <v>3</v>
      </c>
      <c r="B60" s="2">
        <v>1969</v>
      </c>
      <c r="C60" s="2">
        <v>50</v>
      </c>
      <c r="D60" s="9" t="s">
        <v>171</v>
      </c>
      <c r="E60" s="9" t="s">
        <v>133</v>
      </c>
      <c r="F60" s="2" t="s">
        <v>123</v>
      </c>
      <c r="G60" s="2" t="s">
        <v>4</v>
      </c>
      <c r="H60" s="9">
        <f t="shared" si="11"/>
        <v>4</v>
      </c>
      <c r="I60" s="9">
        <f t="shared" si="12"/>
        <v>9</v>
      </c>
      <c r="J60" s="23">
        <f t="shared" si="13"/>
        <v>365</v>
      </c>
      <c r="K60" s="24">
        <f t="shared" si="14"/>
        <v>374</v>
      </c>
      <c r="L60" s="9">
        <f t="shared" si="15"/>
        <v>370</v>
      </c>
      <c r="M60" s="9">
        <f t="shared" si="16"/>
        <v>368</v>
      </c>
      <c r="N60" s="9">
        <f t="shared" si="20"/>
        <v>368</v>
      </c>
      <c r="O60" s="9">
        <f t="shared" si="21"/>
        <v>374</v>
      </c>
      <c r="P60" s="9"/>
      <c r="Q60" s="9"/>
      <c r="R60" s="9"/>
      <c r="S60" s="9"/>
      <c r="T60" s="3">
        <f t="shared" si="18"/>
        <v>369.25</v>
      </c>
      <c r="U60" s="25">
        <f t="shared" si="19"/>
        <v>370.6666666666667</v>
      </c>
      <c r="V60" s="2"/>
      <c r="W60" s="2"/>
      <c r="X60" s="2">
        <v>368</v>
      </c>
      <c r="Y60" s="2">
        <v>365</v>
      </c>
      <c r="Z60" s="2"/>
      <c r="AA60" s="2"/>
      <c r="AB60" s="2"/>
      <c r="AC60" s="2"/>
      <c r="AD60" s="2">
        <v>370</v>
      </c>
      <c r="AE60" s="2">
        <v>374</v>
      </c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5">
      <c r="A61" s="2" t="s">
        <v>79</v>
      </c>
      <c r="B61" s="2">
        <v>1936</v>
      </c>
      <c r="C61" s="2">
        <v>83</v>
      </c>
      <c r="D61" s="9" t="s">
        <v>171</v>
      </c>
      <c r="E61" s="9" t="s">
        <v>139</v>
      </c>
      <c r="F61" s="2" t="s">
        <v>103</v>
      </c>
      <c r="G61" s="2" t="s">
        <v>114</v>
      </c>
      <c r="H61" s="9">
        <f t="shared" si="11"/>
        <v>1</v>
      </c>
      <c r="I61" s="9">
        <f t="shared" si="12"/>
        <v>0</v>
      </c>
      <c r="J61" s="23">
        <f t="shared" si="13"/>
        <v>302</v>
      </c>
      <c r="K61" s="24">
        <f t="shared" si="14"/>
        <v>302</v>
      </c>
      <c r="L61" s="9">
        <f t="shared" si="15"/>
        <v>0</v>
      </c>
      <c r="M61" s="9">
        <f t="shared" si="16"/>
        <v>0</v>
      </c>
      <c r="N61" s="9">
        <f t="shared" si="20"/>
        <v>302</v>
      </c>
      <c r="O61" s="9">
        <f t="shared" si="21"/>
        <v>0</v>
      </c>
      <c r="P61" s="9"/>
      <c r="Q61" s="9"/>
      <c r="R61" s="9"/>
      <c r="S61" s="9"/>
      <c r="T61" s="3">
        <f t="shared" si="18"/>
        <v>302</v>
      </c>
      <c r="U61" s="25">
        <f t="shared" si="19"/>
        <v>0</v>
      </c>
      <c r="V61" s="2">
        <v>302</v>
      </c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5">
      <c r="A62" s="2" t="s">
        <v>15</v>
      </c>
      <c r="B62" s="2">
        <v>1959</v>
      </c>
      <c r="C62" s="2">
        <v>60</v>
      </c>
      <c r="D62" s="9" t="s">
        <v>171</v>
      </c>
      <c r="E62" s="9" t="s">
        <v>134</v>
      </c>
      <c r="F62" s="2" t="s">
        <v>124</v>
      </c>
      <c r="G62" s="2" t="s">
        <v>16</v>
      </c>
      <c r="H62" s="9">
        <f t="shared" si="11"/>
        <v>0</v>
      </c>
      <c r="I62" s="9">
        <f t="shared" si="12"/>
        <v>0</v>
      </c>
      <c r="J62" s="23">
        <f t="shared" si="13"/>
        <v>0</v>
      </c>
      <c r="K62" s="24">
        <f t="shared" si="14"/>
        <v>0</v>
      </c>
      <c r="L62" s="9">
        <f t="shared" si="15"/>
        <v>0</v>
      </c>
      <c r="M62" s="9">
        <f t="shared" si="16"/>
        <v>0</v>
      </c>
      <c r="N62" s="9">
        <f t="shared" si="20"/>
        <v>0</v>
      </c>
      <c r="O62" s="9">
        <f t="shared" si="21"/>
        <v>0</v>
      </c>
      <c r="P62" s="9"/>
      <c r="Q62" s="9"/>
      <c r="R62" s="9"/>
      <c r="S62" s="9"/>
      <c r="T62" s="3">
        <f t="shared" si="18"/>
        <v>0</v>
      </c>
      <c r="U62" s="25">
        <f t="shared" si="19"/>
        <v>0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5">
      <c r="A63" s="2" t="s">
        <v>11</v>
      </c>
      <c r="B63" s="2">
        <v>1959</v>
      </c>
      <c r="C63" s="2">
        <v>60</v>
      </c>
      <c r="D63" s="9" t="s">
        <v>171</v>
      </c>
      <c r="E63" s="9" t="s">
        <v>134</v>
      </c>
      <c r="F63" s="2" t="s">
        <v>124</v>
      </c>
      <c r="G63" s="2" t="s">
        <v>12</v>
      </c>
      <c r="H63" s="9">
        <f t="shared" si="11"/>
        <v>0</v>
      </c>
      <c r="I63" s="9">
        <f t="shared" si="12"/>
        <v>0</v>
      </c>
      <c r="J63" s="23">
        <f t="shared" si="13"/>
        <v>0</v>
      </c>
      <c r="K63" s="24">
        <f t="shared" si="14"/>
        <v>0</v>
      </c>
      <c r="L63" s="9">
        <f t="shared" si="15"/>
        <v>0</v>
      </c>
      <c r="M63" s="9">
        <f t="shared" si="16"/>
        <v>0</v>
      </c>
      <c r="N63" s="9">
        <f t="shared" si="20"/>
        <v>0</v>
      </c>
      <c r="O63" s="9">
        <f t="shared" si="21"/>
        <v>0</v>
      </c>
      <c r="P63" s="9"/>
      <c r="Q63" s="9"/>
      <c r="R63" s="9"/>
      <c r="S63" s="9"/>
      <c r="T63" s="3">
        <f t="shared" si="18"/>
        <v>0</v>
      </c>
      <c r="U63" s="25">
        <f t="shared" si="19"/>
        <v>0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5">
      <c r="A64" s="2" t="s">
        <v>14</v>
      </c>
      <c r="B64" s="2">
        <v>1943</v>
      </c>
      <c r="C64" s="2">
        <v>76</v>
      </c>
      <c r="D64" s="9" t="s">
        <v>171</v>
      </c>
      <c r="E64" s="9" t="s">
        <v>139</v>
      </c>
      <c r="F64" s="2" t="s">
        <v>103</v>
      </c>
      <c r="G64" s="2" t="s">
        <v>34</v>
      </c>
      <c r="H64" s="9">
        <f t="shared" si="11"/>
        <v>0</v>
      </c>
      <c r="I64" s="9">
        <f t="shared" si="12"/>
        <v>0</v>
      </c>
      <c r="J64" s="23">
        <f t="shared" si="13"/>
        <v>0</v>
      </c>
      <c r="K64" s="24">
        <f t="shared" si="14"/>
        <v>0</v>
      </c>
      <c r="L64" s="9">
        <f t="shared" si="15"/>
        <v>0</v>
      </c>
      <c r="M64" s="9">
        <f t="shared" si="16"/>
        <v>0</v>
      </c>
      <c r="N64" s="9">
        <f t="shared" si="20"/>
        <v>0</v>
      </c>
      <c r="O64" s="9">
        <f t="shared" si="21"/>
        <v>0</v>
      </c>
      <c r="P64" s="9"/>
      <c r="Q64" s="9"/>
      <c r="R64" s="9"/>
      <c r="S64" s="9"/>
      <c r="T64" s="3">
        <f t="shared" si="18"/>
        <v>0</v>
      </c>
      <c r="U64" s="25">
        <f t="shared" si="19"/>
        <v>0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5">
      <c r="A65" s="2" t="s">
        <v>112</v>
      </c>
      <c r="B65" s="2">
        <v>1969</v>
      </c>
      <c r="C65" s="2">
        <v>50</v>
      </c>
      <c r="D65" s="9" t="s">
        <v>171</v>
      </c>
      <c r="E65" s="9" t="s">
        <v>133</v>
      </c>
      <c r="F65" s="2" t="s">
        <v>123</v>
      </c>
      <c r="G65" s="2" t="s">
        <v>77</v>
      </c>
      <c r="H65" s="9">
        <f t="shared" si="11"/>
        <v>0</v>
      </c>
      <c r="I65" s="9">
        <f t="shared" si="12"/>
        <v>0</v>
      </c>
      <c r="J65" s="23">
        <f t="shared" si="13"/>
        <v>0</v>
      </c>
      <c r="K65" s="24">
        <f t="shared" si="14"/>
        <v>0</v>
      </c>
      <c r="L65" s="9">
        <f t="shared" si="15"/>
        <v>0</v>
      </c>
      <c r="M65" s="9">
        <f t="shared" si="16"/>
        <v>0</v>
      </c>
      <c r="N65" s="9">
        <f t="shared" si="20"/>
        <v>0</v>
      </c>
      <c r="O65" s="9">
        <f t="shared" si="21"/>
        <v>0</v>
      </c>
      <c r="P65" s="9"/>
      <c r="Q65" s="9"/>
      <c r="R65" s="9"/>
      <c r="S65" s="9"/>
      <c r="T65" s="3">
        <f t="shared" si="18"/>
        <v>0</v>
      </c>
      <c r="U65" s="25">
        <f t="shared" si="19"/>
        <v>0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15">
      <c r="A66" s="2" t="s">
        <v>59</v>
      </c>
      <c r="B66" s="2">
        <v>1951</v>
      </c>
      <c r="C66" s="2">
        <v>68</v>
      </c>
      <c r="D66" s="9" t="s">
        <v>171</v>
      </c>
      <c r="E66" s="9" t="s">
        <v>135</v>
      </c>
      <c r="F66" s="2" t="s">
        <v>124</v>
      </c>
      <c r="G66" s="2" t="s">
        <v>34</v>
      </c>
      <c r="H66" s="9">
        <f t="shared" si="11"/>
        <v>3</v>
      </c>
      <c r="I66" s="9">
        <f t="shared" si="12"/>
        <v>15</v>
      </c>
      <c r="J66" s="23">
        <f t="shared" si="13"/>
        <v>336</v>
      </c>
      <c r="K66" s="24">
        <f t="shared" si="14"/>
        <v>351</v>
      </c>
      <c r="L66" s="9">
        <f t="shared" si="15"/>
        <v>347</v>
      </c>
      <c r="M66" s="9">
        <f t="shared" si="16"/>
        <v>336</v>
      </c>
      <c r="N66" s="9">
        <f t="shared" si="20"/>
        <v>351</v>
      </c>
      <c r="O66" s="9">
        <f t="shared" si="21"/>
        <v>347</v>
      </c>
      <c r="P66" s="9"/>
      <c r="Q66" s="9"/>
      <c r="R66" s="9"/>
      <c r="S66" s="9"/>
      <c r="T66" s="3">
        <f t="shared" si="18"/>
        <v>344.6666666666667</v>
      </c>
      <c r="U66" s="25">
        <f t="shared" si="19"/>
        <v>344.6666666666667</v>
      </c>
      <c r="V66" s="2"/>
      <c r="W66" s="2"/>
      <c r="X66" s="2"/>
      <c r="Y66" s="2"/>
      <c r="Z66" s="2"/>
      <c r="AA66" s="2"/>
      <c r="AB66" s="2">
        <v>351</v>
      </c>
      <c r="AC66" s="2">
        <v>336</v>
      </c>
      <c r="AD66" s="2">
        <v>347</v>
      </c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5">
      <c r="A67" s="2" t="s">
        <v>62</v>
      </c>
      <c r="B67" s="2">
        <v>1972</v>
      </c>
      <c r="C67" s="2">
        <v>47</v>
      </c>
      <c r="D67" s="9" t="s">
        <v>171</v>
      </c>
      <c r="E67" s="9" t="s">
        <v>133</v>
      </c>
      <c r="F67" s="2" t="s">
        <v>123</v>
      </c>
      <c r="G67" s="2" t="s">
        <v>41</v>
      </c>
      <c r="H67" s="9">
        <f t="shared" si="11"/>
        <v>1</v>
      </c>
      <c r="I67" s="9">
        <f t="shared" si="12"/>
        <v>0</v>
      </c>
      <c r="J67" s="23">
        <f t="shared" si="13"/>
        <v>350</v>
      </c>
      <c r="K67" s="24">
        <f t="shared" si="14"/>
        <v>350</v>
      </c>
      <c r="L67" s="9">
        <f t="shared" si="15"/>
        <v>0</v>
      </c>
      <c r="M67" s="9">
        <f t="shared" si="16"/>
        <v>0</v>
      </c>
      <c r="N67" s="9">
        <f t="shared" si="20"/>
        <v>350</v>
      </c>
      <c r="O67" s="9">
        <f t="shared" si="21"/>
        <v>0</v>
      </c>
      <c r="P67" s="9"/>
      <c r="Q67" s="9"/>
      <c r="R67" s="9"/>
      <c r="S67" s="9"/>
      <c r="T67" s="3">
        <f t="shared" si="18"/>
        <v>350</v>
      </c>
      <c r="U67" s="25">
        <f t="shared" si="19"/>
        <v>0</v>
      </c>
      <c r="V67" s="2"/>
      <c r="W67" s="2">
        <v>350</v>
      </c>
      <c r="X67" s="2"/>
      <c r="Y67" s="2"/>
      <c r="Z67" s="9"/>
      <c r="AA67" s="9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15">
      <c r="A68" s="2" t="s">
        <v>151</v>
      </c>
      <c r="B68" s="2">
        <v>1949</v>
      </c>
      <c r="C68" s="2">
        <v>70</v>
      </c>
      <c r="D68" s="9" t="s">
        <v>171</v>
      </c>
      <c r="E68" s="9" t="s">
        <v>136</v>
      </c>
      <c r="F68" s="2" t="s">
        <v>103</v>
      </c>
      <c r="G68" s="2" t="s">
        <v>54</v>
      </c>
      <c r="H68" s="9">
        <f t="shared" si="11"/>
        <v>1</v>
      </c>
      <c r="I68" s="9">
        <f t="shared" si="12"/>
        <v>0</v>
      </c>
      <c r="J68" s="23">
        <f t="shared" si="13"/>
        <v>327</v>
      </c>
      <c r="K68" s="24">
        <f t="shared" si="14"/>
        <v>327</v>
      </c>
      <c r="L68" s="9">
        <f t="shared" si="15"/>
        <v>0</v>
      </c>
      <c r="M68" s="9">
        <f t="shared" si="16"/>
        <v>0</v>
      </c>
      <c r="N68" s="9">
        <f t="shared" si="20"/>
        <v>327</v>
      </c>
      <c r="O68" s="9">
        <f t="shared" si="21"/>
        <v>0</v>
      </c>
      <c r="P68" s="9"/>
      <c r="Q68" s="9"/>
      <c r="R68" s="9"/>
      <c r="S68" s="9"/>
      <c r="T68" s="3">
        <f t="shared" si="18"/>
        <v>327</v>
      </c>
      <c r="U68" s="25">
        <f t="shared" si="19"/>
        <v>0</v>
      </c>
      <c r="V68" s="2"/>
      <c r="W68" s="2"/>
      <c r="X68" s="2">
        <v>327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15">
      <c r="A69" s="2" t="s">
        <v>80</v>
      </c>
      <c r="B69" s="2">
        <v>1948</v>
      </c>
      <c r="C69" s="2">
        <v>71</v>
      </c>
      <c r="D69" s="9" t="s">
        <v>171</v>
      </c>
      <c r="E69" s="9" t="s">
        <v>136</v>
      </c>
      <c r="F69" s="2" t="s">
        <v>103</v>
      </c>
      <c r="G69" s="2" t="s">
        <v>114</v>
      </c>
      <c r="H69" s="9">
        <f t="shared" si="11"/>
        <v>0</v>
      </c>
      <c r="I69" s="9">
        <f t="shared" si="12"/>
        <v>0</v>
      </c>
      <c r="J69" s="23">
        <f t="shared" si="13"/>
        <v>0</v>
      </c>
      <c r="K69" s="24">
        <f t="shared" si="14"/>
        <v>0</v>
      </c>
      <c r="L69" s="9">
        <f t="shared" si="15"/>
        <v>0</v>
      </c>
      <c r="M69" s="9">
        <f t="shared" si="16"/>
        <v>0</v>
      </c>
      <c r="N69" s="9">
        <f t="shared" si="20"/>
        <v>0</v>
      </c>
      <c r="O69" s="9">
        <f t="shared" si="21"/>
        <v>0</v>
      </c>
      <c r="P69" s="9"/>
      <c r="Q69" s="9"/>
      <c r="R69" s="9"/>
      <c r="S69" s="9"/>
      <c r="T69" s="3">
        <f t="shared" si="18"/>
        <v>0</v>
      </c>
      <c r="U69" s="25">
        <f t="shared" si="19"/>
        <v>0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15">
      <c r="A70" s="22" t="s">
        <v>191</v>
      </c>
      <c r="B70" s="2">
        <v>1947</v>
      </c>
      <c r="C70" s="2">
        <v>72</v>
      </c>
      <c r="D70" s="9" t="s">
        <v>171</v>
      </c>
      <c r="E70" s="9" t="s">
        <v>136</v>
      </c>
      <c r="F70" s="2" t="s">
        <v>103</v>
      </c>
      <c r="G70" s="2" t="s">
        <v>50</v>
      </c>
      <c r="H70" s="9">
        <f t="shared" si="11"/>
        <v>1</v>
      </c>
      <c r="I70" s="9">
        <f t="shared" si="12"/>
        <v>0</v>
      </c>
      <c r="J70" s="23">
        <f t="shared" si="13"/>
        <v>277</v>
      </c>
      <c r="K70" s="24">
        <f t="shared" si="14"/>
        <v>277</v>
      </c>
      <c r="L70" s="9">
        <f t="shared" si="15"/>
        <v>0</v>
      </c>
      <c r="M70" s="9">
        <f t="shared" si="16"/>
        <v>0</v>
      </c>
      <c r="N70" s="9">
        <f t="shared" si="20"/>
        <v>277</v>
      </c>
      <c r="O70" s="9">
        <f t="shared" si="21"/>
        <v>0</v>
      </c>
      <c r="P70" s="9"/>
      <c r="Q70" s="9"/>
      <c r="R70" s="9"/>
      <c r="S70" s="9"/>
      <c r="T70" s="3">
        <f t="shared" si="18"/>
        <v>277</v>
      </c>
      <c r="U70" s="25">
        <f t="shared" si="19"/>
        <v>0</v>
      </c>
      <c r="V70" s="2"/>
      <c r="W70" s="2"/>
      <c r="X70" s="2"/>
      <c r="Y70" s="2"/>
      <c r="Z70" s="2"/>
      <c r="AA70" s="2"/>
      <c r="AB70" s="2">
        <v>277</v>
      </c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5">
      <c r="A71" s="2" t="s">
        <v>187</v>
      </c>
      <c r="B71" s="2">
        <v>1960</v>
      </c>
      <c r="C71" s="2">
        <v>59</v>
      </c>
      <c r="D71" s="9" t="s">
        <v>171</v>
      </c>
      <c r="E71" s="9" t="s">
        <v>134</v>
      </c>
      <c r="F71" s="2" t="s">
        <v>124</v>
      </c>
      <c r="G71" s="2" t="s">
        <v>32</v>
      </c>
      <c r="H71" s="9">
        <f t="shared" si="11"/>
        <v>3</v>
      </c>
      <c r="I71" s="9">
        <f t="shared" si="12"/>
        <v>5</v>
      </c>
      <c r="J71" s="23">
        <f t="shared" si="13"/>
        <v>355</v>
      </c>
      <c r="K71" s="24">
        <f t="shared" si="14"/>
        <v>360</v>
      </c>
      <c r="L71" s="9">
        <f t="shared" si="15"/>
        <v>358</v>
      </c>
      <c r="M71" s="9">
        <f t="shared" si="16"/>
        <v>355</v>
      </c>
      <c r="N71" s="9">
        <f t="shared" si="20"/>
        <v>360</v>
      </c>
      <c r="O71" s="9">
        <f t="shared" si="21"/>
        <v>0</v>
      </c>
      <c r="P71" s="9"/>
      <c r="Q71" s="9"/>
      <c r="R71" s="9"/>
      <c r="S71" s="9"/>
      <c r="T71" s="3">
        <f t="shared" si="18"/>
        <v>357.6666666666667</v>
      </c>
      <c r="U71" s="25">
        <f t="shared" si="19"/>
        <v>357.6666666666667</v>
      </c>
      <c r="V71" s="2"/>
      <c r="W71" s="2">
        <v>360</v>
      </c>
      <c r="X71" s="2"/>
      <c r="Y71" s="2"/>
      <c r="Z71" s="2"/>
      <c r="AA71" s="2"/>
      <c r="AB71" s="2">
        <v>355</v>
      </c>
      <c r="AC71" s="2">
        <v>358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15">
      <c r="A72" s="2" t="s">
        <v>63</v>
      </c>
      <c r="B72" s="2">
        <v>1965</v>
      </c>
      <c r="C72" s="2">
        <v>54</v>
      </c>
      <c r="D72" s="9" t="s">
        <v>171</v>
      </c>
      <c r="E72" s="9" t="s">
        <v>134</v>
      </c>
      <c r="F72" s="2" t="s">
        <v>123</v>
      </c>
      <c r="G72" s="9" t="s">
        <v>27</v>
      </c>
      <c r="H72" s="9">
        <f aca="true" t="shared" si="22" ref="H72:H104">COUNT(V72:AZ72)</f>
        <v>1</v>
      </c>
      <c r="I72" s="9">
        <f aca="true" t="shared" si="23" ref="I72:I103">K72-J72</f>
        <v>0</v>
      </c>
      <c r="J72" s="23">
        <f aca="true" t="shared" si="24" ref="J72:J104">IF(H72&gt;0,SMALL(V72:AZ72,1),0)</f>
        <v>340</v>
      </c>
      <c r="K72" s="24">
        <f aca="true" t="shared" si="25" ref="K72:K104">IF(H72&gt;0,LARGE(V72:AZ72,1),0)</f>
        <v>340</v>
      </c>
      <c r="L72" s="9">
        <f aca="true" t="shared" si="26" ref="L72:L104">IF(H72&gt;1,LARGE(V72:AZ72,2),0)</f>
        <v>0</v>
      </c>
      <c r="M72" s="9">
        <f aca="true" t="shared" si="27" ref="M72:M104">IF(H72&gt;2,LARGE(V72:AZ72,3),0)</f>
        <v>0</v>
      </c>
      <c r="N72" s="9">
        <f t="shared" si="20"/>
        <v>340</v>
      </c>
      <c r="O72" s="9">
        <f t="shared" si="21"/>
        <v>0</v>
      </c>
      <c r="P72" s="9"/>
      <c r="Q72" s="9"/>
      <c r="R72" s="9"/>
      <c r="S72" s="9"/>
      <c r="T72" s="3">
        <f aca="true" t="shared" si="28" ref="T72:T104">IF(H72&gt;0,AVERAGE(V72:AZ72),0)</f>
        <v>340</v>
      </c>
      <c r="U72" s="25">
        <f aca="true" t="shared" si="29" ref="U72:U104">IF(H72&gt;2,AVERAGE(K72:M72),0)</f>
        <v>0</v>
      </c>
      <c r="V72" s="2"/>
      <c r="W72" s="2"/>
      <c r="X72" s="2"/>
      <c r="Y72" s="2"/>
      <c r="Z72" s="2"/>
      <c r="AA72" s="2"/>
      <c r="AB72" s="2"/>
      <c r="AC72" s="2">
        <v>340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5">
      <c r="A73" s="2" t="s">
        <v>70</v>
      </c>
      <c r="B73" s="2">
        <v>1950</v>
      </c>
      <c r="C73" s="2">
        <v>69</v>
      </c>
      <c r="D73" s="9" t="s">
        <v>171</v>
      </c>
      <c r="E73" s="9" t="s">
        <v>136</v>
      </c>
      <c r="F73" s="9" t="s">
        <v>103</v>
      </c>
      <c r="G73" s="2" t="s">
        <v>8</v>
      </c>
      <c r="H73" s="9">
        <f t="shared" si="22"/>
        <v>2</v>
      </c>
      <c r="I73" s="9">
        <f t="shared" si="23"/>
        <v>8</v>
      </c>
      <c r="J73" s="23">
        <f t="shared" si="24"/>
        <v>337</v>
      </c>
      <c r="K73" s="24">
        <f t="shared" si="25"/>
        <v>345</v>
      </c>
      <c r="L73" s="9">
        <f t="shared" si="26"/>
        <v>337</v>
      </c>
      <c r="M73" s="9">
        <f t="shared" si="27"/>
        <v>0</v>
      </c>
      <c r="N73" s="9">
        <f t="shared" si="20"/>
        <v>345</v>
      </c>
      <c r="O73" s="9">
        <f t="shared" si="21"/>
        <v>0</v>
      </c>
      <c r="P73" s="9"/>
      <c r="Q73" s="9"/>
      <c r="R73" s="9"/>
      <c r="S73" s="9"/>
      <c r="T73" s="3">
        <f t="shared" si="28"/>
        <v>341</v>
      </c>
      <c r="U73" s="25">
        <f t="shared" si="29"/>
        <v>0</v>
      </c>
      <c r="V73" s="2"/>
      <c r="W73" s="2"/>
      <c r="X73" s="2"/>
      <c r="Y73" s="2"/>
      <c r="Z73" s="2">
        <v>337</v>
      </c>
      <c r="AA73" s="2">
        <v>345</v>
      </c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5">
      <c r="A74" s="2" t="s">
        <v>92</v>
      </c>
      <c r="B74" s="2">
        <v>1951</v>
      </c>
      <c r="C74" s="2">
        <v>68</v>
      </c>
      <c r="D74" s="9" t="s">
        <v>171</v>
      </c>
      <c r="E74" s="9" t="s">
        <v>135</v>
      </c>
      <c r="F74" s="9" t="s">
        <v>124</v>
      </c>
      <c r="G74" s="2" t="s">
        <v>93</v>
      </c>
      <c r="H74" s="9">
        <f t="shared" si="22"/>
        <v>0</v>
      </c>
      <c r="I74" s="9">
        <f t="shared" si="23"/>
        <v>0</v>
      </c>
      <c r="J74" s="23">
        <f t="shared" si="24"/>
        <v>0</v>
      </c>
      <c r="K74" s="24">
        <f t="shared" si="25"/>
        <v>0</v>
      </c>
      <c r="L74" s="9">
        <f t="shared" si="26"/>
        <v>0</v>
      </c>
      <c r="M74" s="9">
        <f t="shared" si="27"/>
        <v>0</v>
      </c>
      <c r="N74" s="9">
        <f t="shared" si="20"/>
        <v>0</v>
      </c>
      <c r="O74" s="9">
        <f t="shared" si="21"/>
        <v>0</v>
      </c>
      <c r="P74" s="9"/>
      <c r="Q74" s="9"/>
      <c r="R74" s="9"/>
      <c r="S74" s="9"/>
      <c r="T74" s="3">
        <f t="shared" si="28"/>
        <v>0</v>
      </c>
      <c r="U74" s="25">
        <f t="shared" si="29"/>
        <v>0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5">
      <c r="A75" s="2" t="s">
        <v>25</v>
      </c>
      <c r="B75" s="2">
        <v>1946</v>
      </c>
      <c r="C75" s="2">
        <v>73</v>
      </c>
      <c r="D75" s="9" t="s">
        <v>171</v>
      </c>
      <c r="E75" s="9" t="s">
        <v>136</v>
      </c>
      <c r="F75" s="9" t="s">
        <v>103</v>
      </c>
      <c r="G75" s="2" t="s">
        <v>8</v>
      </c>
      <c r="H75" s="9">
        <f t="shared" si="22"/>
        <v>2</v>
      </c>
      <c r="I75" s="9">
        <f t="shared" si="23"/>
        <v>11</v>
      </c>
      <c r="J75" s="23">
        <f t="shared" si="24"/>
        <v>351</v>
      </c>
      <c r="K75" s="24">
        <f t="shared" si="25"/>
        <v>362</v>
      </c>
      <c r="L75" s="9">
        <f t="shared" si="26"/>
        <v>351</v>
      </c>
      <c r="M75" s="9">
        <f t="shared" si="27"/>
        <v>0</v>
      </c>
      <c r="N75" s="9">
        <f t="shared" si="20"/>
        <v>362</v>
      </c>
      <c r="O75" s="9">
        <f t="shared" si="21"/>
        <v>0</v>
      </c>
      <c r="P75" s="9"/>
      <c r="Q75" s="9"/>
      <c r="R75" s="9"/>
      <c r="S75" s="9"/>
      <c r="T75" s="3">
        <f t="shared" si="28"/>
        <v>356.5</v>
      </c>
      <c r="U75" s="25">
        <f t="shared" si="29"/>
        <v>0</v>
      </c>
      <c r="V75" s="2"/>
      <c r="W75" s="2"/>
      <c r="X75" s="2"/>
      <c r="Y75" s="2"/>
      <c r="Z75" s="2"/>
      <c r="AA75" s="2"/>
      <c r="AB75" s="2">
        <v>362</v>
      </c>
      <c r="AC75" s="2">
        <v>351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5">
      <c r="A76" s="22" t="s">
        <v>190</v>
      </c>
      <c r="B76" s="2">
        <v>1974</v>
      </c>
      <c r="C76" s="2">
        <v>45</v>
      </c>
      <c r="D76" s="9" t="s">
        <v>171</v>
      </c>
      <c r="E76" s="9" t="s">
        <v>133</v>
      </c>
      <c r="F76" s="9" t="s">
        <v>123</v>
      </c>
      <c r="G76" s="22" t="s">
        <v>27</v>
      </c>
      <c r="H76" s="9">
        <f t="shared" si="22"/>
        <v>2</v>
      </c>
      <c r="I76" s="9">
        <f t="shared" si="23"/>
        <v>15</v>
      </c>
      <c r="J76" s="23">
        <f t="shared" si="24"/>
        <v>322</v>
      </c>
      <c r="K76" s="24">
        <f t="shared" si="25"/>
        <v>337</v>
      </c>
      <c r="L76" s="9">
        <f t="shared" si="26"/>
        <v>322</v>
      </c>
      <c r="M76" s="9">
        <f t="shared" si="27"/>
        <v>0</v>
      </c>
      <c r="N76" s="9">
        <f t="shared" si="20"/>
        <v>337</v>
      </c>
      <c r="O76" s="9">
        <f t="shared" si="21"/>
        <v>0</v>
      </c>
      <c r="P76" s="9"/>
      <c r="Q76" s="9"/>
      <c r="R76" s="9"/>
      <c r="S76" s="9"/>
      <c r="T76" s="3">
        <f t="shared" si="28"/>
        <v>329.5</v>
      </c>
      <c r="U76" s="25">
        <f t="shared" si="29"/>
        <v>0</v>
      </c>
      <c r="V76" s="2"/>
      <c r="W76" s="2"/>
      <c r="X76" s="2"/>
      <c r="Y76" s="2"/>
      <c r="Z76" s="2"/>
      <c r="AA76" s="2"/>
      <c r="AB76" s="2">
        <v>337</v>
      </c>
      <c r="AC76" s="2">
        <v>322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5">
      <c r="A77" s="2" t="s">
        <v>82</v>
      </c>
      <c r="B77" s="2">
        <v>1965</v>
      </c>
      <c r="C77" s="2">
        <v>54</v>
      </c>
      <c r="D77" s="9" t="s">
        <v>171</v>
      </c>
      <c r="E77" s="9" t="s">
        <v>134</v>
      </c>
      <c r="F77" s="2" t="s">
        <v>123</v>
      </c>
      <c r="G77" s="2" t="s">
        <v>8</v>
      </c>
      <c r="H77" s="9">
        <f t="shared" si="22"/>
        <v>0</v>
      </c>
      <c r="I77" s="9">
        <f t="shared" si="23"/>
        <v>0</v>
      </c>
      <c r="J77" s="23">
        <f t="shared" si="24"/>
        <v>0</v>
      </c>
      <c r="K77" s="24">
        <f t="shared" si="25"/>
        <v>0</v>
      </c>
      <c r="L77" s="9">
        <f t="shared" si="26"/>
        <v>0</v>
      </c>
      <c r="M77" s="9">
        <f t="shared" si="27"/>
        <v>0</v>
      </c>
      <c r="N77" s="9">
        <f aca="true" t="shared" si="30" ref="N77:N102">IF(H77&gt;0,LARGE(V77:AC77,1),0)</f>
        <v>0</v>
      </c>
      <c r="O77" s="9">
        <f t="shared" si="21"/>
        <v>0</v>
      </c>
      <c r="P77" s="9"/>
      <c r="Q77" s="9"/>
      <c r="R77" s="9"/>
      <c r="S77" s="9"/>
      <c r="T77" s="3">
        <f t="shared" si="28"/>
        <v>0</v>
      </c>
      <c r="U77" s="25">
        <f t="shared" si="29"/>
        <v>0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5">
      <c r="A78" s="2" t="s">
        <v>60</v>
      </c>
      <c r="B78" s="2">
        <v>1949</v>
      </c>
      <c r="C78" s="2">
        <v>70</v>
      </c>
      <c r="D78" s="9" t="s">
        <v>171</v>
      </c>
      <c r="E78" s="9" t="s">
        <v>136</v>
      </c>
      <c r="F78" s="2" t="s">
        <v>103</v>
      </c>
      <c r="G78" s="2" t="s">
        <v>27</v>
      </c>
      <c r="H78" s="9">
        <f t="shared" si="22"/>
        <v>2</v>
      </c>
      <c r="I78" s="9">
        <f t="shared" si="23"/>
        <v>0</v>
      </c>
      <c r="J78" s="23">
        <f t="shared" si="24"/>
        <v>312</v>
      </c>
      <c r="K78" s="24">
        <f t="shared" si="25"/>
        <v>312</v>
      </c>
      <c r="L78" s="9">
        <f t="shared" si="26"/>
        <v>312</v>
      </c>
      <c r="M78" s="9">
        <f t="shared" si="27"/>
        <v>0</v>
      </c>
      <c r="N78" s="9">
        <f t="shared" si="30"/>
        <v>312</v>
      </c>
      <c r="O78" s="9">
        <f t="shared" si="21"/>
        <v>0</v>
      </c>
      <c r="P78" s="9"/>
      <c r="Q78" s="9"/>
      <c r="R78" s="9"/>
      <c r="S78" s="9"/>
      <c r="T78" s="3">
        <f t="shared" si="28"/>
        <v>312</v>
      </c>
      <c r="U78" s="25">
        <f t="shared" si="29"/>
        <v>0</v>
      </c>
      <c r="V78" s="2"/>
      <c r="W78" s="2"/>
      <c r="X78" s="2"/>
      <c r="Y78" s="2"/>
      <c r="Z78" s="2"/>
      <c r="AA78" s="2"/>
      <c r="AB78" s="2">
        <v>312</v>
      </c>
      <c r="AC78" s="2">
        <v>312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15">
      <c r="A79" s="9" t="s">
        <v>64</v>
      </c>
      <c r="B79" s="9">
        <v>1960</v>
      </c>
      <c r="C79" s="9">
        <v>59</v>
      </c>
      <c r="D79" s="9" t="s">
        <v>171</v>
      </c>
      <c r="E79" s="9" t="s">
        <v>134</v>
      </c>
      <c r="F79" s="9" t="s">
        <v>124</v>
      </c>
      <c r="G79" s="9" t="s">
        <v>34</v>
      </c>
      <c r="H79" s="9">
        <f t="shared" si="22"/>
        <v>0</v>
      </c>
      <c r="I79" s="9">
        <f t="shared" si="23"/>
        <v>0</v>
      </c>
      <c r="J79" s="23">
        <f t="shared" si="24"/>
        <v>0</v>
      </c>
      <c r="K79" s="24">
        <f t="shared" si="25"/>
        <v>0</v>
      </c>
      <c r="L79" s="9">
        <f t="shared" si="26"/>
        <v>0</v>
      </c>
      <c r="M79" s="9">
        <f t="shared" si="27"/>
        <v>0</v>
      </c>
      <c r="N79" s="9">
        <f t="shared" si="30"/>
        <v>0</v>
      </c>
      <c r="O79" s="9">
        <f t="shared" si="21"/>
        <v>0</v>
      </c>
      <c r="P79" s="9"/>
      <c r="Q79" s="9"/>
      <c r="R79" s="9"/>
      <c r="S79" s="9"/>
      <c r="T79" s="3">
        <f t="shared" si="28"/>
        <v>0</v>
      </c>
      <c r="U79" s="25">
        <f t="shared" si="29"/>
        <v>0</v>
      </c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5">
      <c r="A80" s="2" t="s">
        <v>119</v>
      </c>
      <c r="B80" s="2">
        <v>1967</v>
      </c>
      <c r="C80" s="2">
        <v>52</v>
      </c>
      <c r="D80" s="9" t="s">
        <v>171</v>
      </c>
      <c r="E80" s="9" t="s">
        <v>133</v>
      </c>
      <c r="F80" s="2" t="s">
        <v>123</v>
      </c>
      <c r="G80" s="2" t="s">
        <v>81</v>
      </c>
      <c r="H80" s="9">
        <f t="shared" si="22"/>
        <v>0</v>
      </c>
      <c r="I80" s="9">
        <f t="shared" si="23"/>
        <v>0</v>
      </c>
      <c r="J80" s="23">
        <f t="shared" si="24"/>
        <v>0</v>
      </c>
      <c r="K80" s="24">
        <f t="shared" si="25"/>
        <v>0</v>
      </c>
      <c r="L80" s="9">
        <f t="shared" si="26"/>
        <v>0</v>
      </c>
      <c r="M80" s="9">
        <f t="shared" si="27"/>
        <v>0</v>
      </c>
      <c r="N80" s="9">
        <f t="shared" si="30"/>
        <v>0</v>
      </c>
      <c r="O80" s="9">
        <f t="shared" si="21"/>
        <v>0</v>
      </c>
      <c r="P80" s="9"/>
      <c r="Q80" s="9"/>
      <c r="R80" s="9"/>
      <c r="S80" s="9"/>
      <c r="T80" s="3">
        <f t="shared" si="28"/>
        <v>0</v>
      </c>
      <c r="U80" s="25">
        <f t="shared" si="29"/>
        <v>0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5">
      <c r="A81" s="2" t="s">
        <v>69</v>
      </c>
      <c r="B81" s="2">
        <v>1969</v>
      </c>
      <c r="C81" s="2">
        <v>50</v>
      </c>
      <c r="D81" s="9" t="s">
        <v>171</v>
      </c>
      <c r="E81" s="9" t="s">
        <v>133</v>
      </c>
      <c r="F81" s="2" t="s">
        <v>123</v>
      </c>
      <c r="G81" s="2" t="s">
        <v>114</v>
      </c>
      <c r="H81" s="9">
        <f t="shared" si="22"/>
        <v>0</v>
      </c>
      <c r="I81" s="9">
        <f t="shared" si="23"/>
        <v>0</v>
      </c>
      <c r="J81" s="23">
        <f t="shared" si="24"/>
        <v>0</v>
      </c>
      <c r="K81" s="24">
        <f t="shared" si="25"/>
        <v>0</v>
      </c>
      <c r="L81" s="9">
        <f t="shared" si="26"/>
        <v>0</v>
      </c>
      <c r="M81" s="9">
        <f t="shared" si="27"/>
        <v>0</v>
      </c>
      <c r="N81" s="9">
        <f t="shared" si="30"/>
        <v>0</v>
      </c>
      <c r="O81" s="9">
        <f t="shared" si="21"/>
        <v>0</v>
      </c>
      <c r="P81" s="9"/>
      <c r="Q81" s="9"/>
      <c r="R81" s="9"/>
      <c r="S81" s="9"/>
      <c r="T81" s="3">
        <f t="shared" si="28"/>
        <v>0</v>
      </c>
      <c r="U81" s="25">
        <f t="shared" si="29"/>
        <v>0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5">
      <c r="A82" s="2" t="s">
        <v>122</v>
      </c>
      <c r="B82" s="2">
        <v>1968</v>
      </c>
      <c r="C82" s="2">
        <v>51</v>
      </c>
      <c r="D82" s="9" t="s">
        <v>171</v>
      </c>
      <c r="E82" s="9" t="s">
        <v>133</v>
      </c>
      <c r="F82" s="2" t="s">
        <v>123</v>
      </c>
      <c r="G82" s="2" t="s">
        <v>23</v>
      </c>
      <c r="H82" s="9">
        <f t="shared" si="22"/>
        <v>0</v>
      </c>
      <c r="I82" s="9">
        <f t="shared" si="23"/>
        <v>0</v>
      </c>
      <c r="J82" s="23">
        <f t="shared" si="24"/>
        <v>0</v>
      </c>
      <c r="K82" s="24">
        <f t="shared" si="25"/>
        <v>0</v>
      </c>
      <c r="L82" s="9">
        <f t="shared" si="26"/>
        <v>0</v>
      </c>
      <c r="M82" s="9">
        <f t="shared" si="27"/>
        <v>0</v>
      </c>
      <c r="N82" s="9">
        <f t="shared" si="30"/>
        <v>0</v>
      </c>
      <c r="O82" s="9">
        <f t="shared" si="21"/>
        <v>0</v>
      </c>
      <c r="P82" s="9"/>
      <c r="Q82" s="9"/>
      <c r="R82" s="9"/>
      <c r="S82" s="9"/>
      <c r="T82" s="3">
        <f t="shared" si="28"/>
        <v>0</v>
      </c>
      <c r="U82" s="25">
        <f t="shared" si="29"/>
        <v>0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5">
      <c r="A83" s="2" t="s">
        <v>90</v>
      </c>
      <c r="B83" s="2">
        <v>1954</v>
      </c>
      <c r="C83" s="2">
        <v>65</v>
      </c>
      <c r="D83" s="9" t="s">
        <v>171</v>
      </c>
      <c r="E83" s="9" t="s">
        <v>135</v>
      </c>
      <c r="F83" s="2" t="s">
        <v>124</v>
      </c>
      <c r="G83" s="2" t="s">
        <v>91</v>
      </c>
      <c r="H83" s="9">
        <f t="shared" si="22"/>
        <v>6</v>
      </c>
      <c r="I83" s="9">
        <f t="shared" si="23"/>
        <v>40</v>
      </c>
      <c r="J83" s="23">
        <f t="shared" si="24"/>
        <v>312</v>
      </c>
      <c r="K83" s="24">
        <f t="shared" si="25"/>
        <v>352</v>
      </c>
      <c r="L83" s="9">
        <f t="shared" si="26"/>
        <v>345</v>
      </c>
      <c r="M83" s="9">
        <f t="shared" si="27"/>
        <v>339</v>
      </c>
      <c r="N83" s="9">
        <f t="shared" si="30"/>
        <v>339</v>
      </c>
      <c r="O83" s="9">
        <f t="shared" si="21"/>
        <v>352</v>
      </c>
      <c r="P83" s="9"/>
      <c r="Q83" s="9"/>
      <c r="R83" s="9"/>
      <c r="S83" s="9"/>
      <c r="T83" s="3">
        <f t="shared" si="28"/>
        <v>335.6666666666667</v>
      </c>
      <c r="U83" s="25">
        <f t="shared" si="29"/>
        <v>345.3333333333333</v>
      </c>
      <c r="V83" s="2"/>
      <c r="W83" s="2">
        <v>331</v>
      </c>
      <c r="X83" s="2"/>
      <c r="Y83" s="2">
        <v>312</v>
      </c>
      <c r="Z83" s="2"/>
      <c r="AA83" s="2"/>
      <c r="AB83" s="2">
        <v>339</v>
      </c>
      <c r="AC83" s="2">
        <v>335</v>
      </c>
      <c r="AD83" s="2">
        <v>345</v>
      </c>
      <c r="AE83" s="2">
        <v>352</v>
      </c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5">
      <c r="A84" s="2" t="s">
        <v>7</v>
      </c>
      <c r="B84" s="2">
        <v>1964</v>
      </c>
      <c r="C84" s="2">
        <v>55</v>
      </c>
      <c r="D84" s="9" t="s">
        <v>171</v>
      </c>
      <c r="E84" s="9" t="s">
        <v>134</v>
      </c>
      <c r="F84" s="2" t="s">
        <v>123</v>
      </c>
      <c r="G84" s="2" t="s">
        <v>8</v>
      </c>
      <c r="H84" s="9">
        <f t="shared" si="22"/>
        <v>6</v>
      </c>
      <c r="I84" s="9">
        <f t="shared" si="23"/>
        <v>19</v>
      </c>
      <c r="J84" s="23">
        <f t="shared" si="24"/>
        <v>341</v>
      </c>
      <c r="K84" s="24">
        <f t="shared" si="25"/>
        <v>360</v>
      </c>
      <c r="L84" s="9">
        <f t="shared" si="26"/>
        <v>359</v>
      </c>
      <c r="M84" s="9">
        <f t="shared" si="27"/>
        <v>357</v>
      </c>
      <c r="N84" s="9">
        <f t="shared" si="30"/>
        <v>359</v>
      </c>
      <c r="O84" s="9">
        <f t="shared" si="21"/>
        <v>360</v>
      </c>
      <c r="P84" s="9"/>
      <c r="Q84" s="9"/>
      <c r="R84" s="9"/>
      <c r="S84" s="9"/>
      <c r="T84" s="3">
        <f t="shared" si="28"/>
        <v>354.8333333333333</v>
      </c>
      <c r="U84" s="25">
        <f t="shared" si="29"/>
        <v>358.6666666666667</v>
      </c>
      <c r="V84" s="2"/>
      <c r="W84" s="2"/>
      <c r="X84" s="2">
        <v>359</v>
      </c>
      <c r="Y84" s="2">
        <v>357</v>
      </c>
      <c r="Z84" s="2"/>
      <c r="AA84" s="2"/>
      <c r="AB84" s="2">
        <v>355</v>
      </c>
      <c r="AC84" s="2">
        <v>341</v>
      </c>
      <c r="AD84" s="2">
        <v>360</v>
      </c>
      <c r="AE84" s="2">
        <v>357</v>
      </c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15">
      <c r="A85" s="2" t="s">
        <v>106</v>
      </c>
      <c r="B85" s="2">
        <v>1939</v>
      </c>
      <c r="C85" s="2">
        <v>80</v>
      </c>
      <c r="D85" s="9" t="s">
        <v>171</v>
      </c>
      <c r="E85" s="9" t="s">
        <v>139</v>
      </c>
      <c r="F85" s="2" t="s">
        <v>103</v>
      </c>
      <c r="G85" s="2" t="s">
        <v>50</v>
      </c>
      <c r="H85" s="9">
        <f t="shared" si="22"/>
        <v>1</v>
      </c>
      <c r="I85" s="9">
        <f t="shared" si="23"/>
        <v>0</v>
      </c>
      <c r="J85" s="23">
        <f t="shared" si="24"/>
        <v>288</v>
      </c>
      <c r="K85" s="24">
        <f t="shared" si="25"/>
        <v>288</v>
      </c>
      <c r="L85" s="9">
        <f t="shared" si="26"/>
        <v>0</v>
      </c>
      <c r="M85" s="9">
        <f t="shared" si="27"/>
        <v>0</v>
      </c>
      <c r="N85" s="9">
        <f t="shared" si="30"/>
        <v>288</v>
      </c>
      <c r="O85" s="9">
        <f t="shared" si="21"/>
        <v>0</v>
      </c>
      <c r="P85" s="9"/>
      <c r="Q85" s="9"/>
      <c r="R85" s="9"/>
      <c r="S85" s="9"/>
      <c r="T85" s="3">
        <f t="shared" si="28"/>
        <v>288</v>
      </c>
      <c r="U85" s="25">
        <f t="shared" si="29"/>
        <v>0</v>
      </c>
      <c r="V85" s="2"/>
      <c r="W85" s="2"/>
      <c r="X85" s="2"/>
      <c r="Y85" s="2"/>
      <c r="Z85" s="2"/>
      <c r="AA85" s="2"/>
      <c r="AB85" s="2">
        <v>288</v>
      </c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5">
      <c r="A86" s="2" t="s">
        <v>144</v>
      </c>
      <c r="B86" s="2">
        <v>1950</v>
      </c>
      <c r="C86" s="2">
        <v>69</v>
      </c>
      <c r="D86" s="9" t="s">
        <v>171</v>
      </c>
      <c r="E86" s="9" t="s">
        <v>136</v>
      </c>
      <c r="F86" s="2" t="s">
        <v>103</v>
      </c>
      <c r="G86" s="2" t="s">
        <v>41</v>
      </c>
      <c r="H86" s="9">
        <f t="shared" si="22"/>
        <v>1</v>
      </c>
      <c r="I86" s="9">
        <f t="shared" si="23"/>
        <v>0</v>
      </c>
      <c r="J86" s="23">
        <f t="shared" si="24"/>
        <v>320</v>
      </c>
      <c r="K86" s="24">
        <f t="shared" si="25"/>
        <v>320</v>
      </c>
      <c r="L86" s="9">
        <f t="shared" si="26"/>
        <v>0</v>
      </c>
      <c r="M86" s="9">
        <f t="shared" si="27"/>
        <v>0</v>
      </c>
      <c r="N86" s="9">
        <f t="shared" si="30"/>
        <v>320</v>
      </c>
      <c r="O86" s="9">
        <f t="shared" si="21"/>
        <v>0</v>
      </c>
      <c r="P86" s="9"/>
      <c r="Q86" s="9"/>
      <c r="R86" s="9"/>
      <c r="S86" s="9"/>
      <c r="T86" s="3">
        <f t="shared" si="28"/>
        <v>320</v>
      </c>
      <c r="U86" s="25">
        <f t="shared" si="29"/>
        <v>0</v>
      </c>
      <c r="V86" s="2"/>
      <c r="W86" s="2">
        <v>320</v>
      </c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15">
      <c r="A87" s="2" t="s">
        <v>40</v>
      </c>
      <c r="B87" s="2">
        <v>1960</v>
      </c>
      <c r="C87" s="2">
        <v>59</v>
      </c>
      <c r="D87" s="9" t="s">
        <v>171</v>
      </c>
      <c r="E87" s="9" t="s">
        <v>134</v>
      </c>
      <c r="F87" s="2" t="s">
        <v>124</v>
      </c>
      <c r="G87" s="2" t="s">
        <v>41</v>
      </c>
      <c r="H87" s="9">
        <f t="shared" si="22"/>
        <v>2</v>
      </c>
      <c r="I87" s="9">
        <f t="shared" si="23"/>
        <v>7</v>
      </c>
      <c r="J87" s="23">
        <f t="shared" si="24"/>
        <v>350</v>
      </c>
      <c r="K87" s="24">
        <f t="shared" si="25"/>
        <v>357</v>
      </c>
      <c r="L87" s="9">
        <f t="shared" si="26"/>
        <v>350</v>
      </c>
      <c r="M87" s="9">
        <f t="shared" si="27"/>
        <v>0</v>
      </c>
      <c r="N87" s="9">
        <f t="shared" si="30"/>
        <v>357</v>
      </c>
      <c r="O87" s="9">
        <f t="shared" si="21"/>
        <v>0</v>
      </c>
      <c r="P87" s="9"/>
      <c r="Q87" s="9"/>
      <c r="R87" s="9"/>
      <c r="S87" s="9"/>
      <c r="T87" s="3">
        <f t="shared" si="28"/>
        <v>353.5</v>
      </c>
      <c r="U87" s="25">
        <f t="shared" si="29"/>
        <v>0</v>
      </c>
      <c r="V87" s="2"/>
      <c r="W87" s="2">
        <v>357</v>
      </c>
      <c r="X87" s="2"/>
      <c r="Y87" s="2"/>
      <c r="Z87" s="2"/>
      <c r="AA87" s="2"/>
      <c r="AB87" s="2"/>
      <c r="AC87" s="2">
        <v>350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5">
      <c r="A88" s="2" t="s">
        <v>95</v>
      </c>
      <c r="B88" s="2">
        <v>1970</v>
      </c>
      <c r="C88" s="2">
        <v>49</v>
      </c>
      <c r="D88" s="9" t="s">
        <v>171</v>
      </c>
      <c r="E88" s="9" t="s">
        <v>133</v>
      </c>
      <c r="F88" s="2" t="s">
        <v>123</v>
      </c>
      <c r="G88" s="2" t="s">
        <v>96</v>
      </c>
      <c r="H88" s="9">
        <f t="shared" si="22"/>
        <v>1</v>
      </c>
      <c r="I88" s="9">
        <f t="shared" si="23"/>
        <v>0</v>
      </c>
      <c r="J88" s="23">
        <f t="shared" si="24"/>
        <v>323</v>
      </c>
      <c r="K88" s="24">
        <f t="shared" si="25"/>
        <v>323</v>
      </c>
      <c r="L88" s="9">
        <f t="shared" si="26"/>
        <v>0</v>
      </c>
      <c r="M88" s="9">
        <f t="shared" si="27"/>
        <v>0</v>
      </c>
      <c r="N88" s="9">
        <f t="shared" si="30"/>
        <v>323</v>
      </c>
      <c r="O88" s="9">
        <f t="shared" si="21"/>
        <v>0</v>
      </c>
      <c r="P88" s="9"/>
      <c r="Q88" s="9"/>
      <c r="R88" s="9"/>
      <c r="S88" s="9"/>
      <c r="T88" s="3">
        <f t="shared" si="28"/>
        <v>323</v>
      </c>
      <c r="U88" s="25">
        <f t="shared" si="29"/>
        <v>0</v>
      </c>
      <c r="V88" s="2"/>
      <c r="W88" s="2"/>
      <c r="X88" s="2"/>
      <c r="Y88" s="2">
        <v>323</v>
      </c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5">
      <c r="A89" s="2" t="s">
        <v>46</v>
      </c>
      <c r="B89" s="2">
        <v>1950</v>
      </c>
      <c r="C89" s="2">
        <v>69</v>
      </c>
      <c r="D89" s="9" t="s">
        <v>171</v>
      </c>
      <c r="E89" s="9" t="s">
        <v>136</v>
      </c>
      <c r="F89" s="2" t="s">
        <v>103</v>
      </c>
      <c r="G89" s="2" t="s">
        <v>8</v>
      </c>
      <c r="H89" s="9">
        <f t="shared" si="22"/>
        <v>2</v>
      </c>
      <c r="I89" s="9">
        <f t="shared" si="23"/>
        <v>5</v>
      </c>
      <c r="J89" s="23">
        <f t="shared" si="24"/>
        <v>346</v>
      </c>
      <c r="K89" s="24">
        <f t="shared" si="25"/>
        <v>351</v>
      </c>
      <c r="L89" s="9">
        <f t="shared" si="26"/>
        <v>346</v>
      </c>
      <c r="M89" s="9">
        <f t="shared" si="27"/>
        <v>0</v>
      </c>
      <c r="N89" s="9">
        <f t="shared" si="30"/>
        <v>351</v>
      </c>
      <c r="O89" s="9">
        <f t="shared" si="21"/>
        <v>0</v>
      </c>
      <c r="P89" s="9"/>
      <c r="Q89" s="9"/>
      <c r="R89" s="9"/>
      <c r="S89" s="9"/>
      <c r="T89" s="3">
        <f t="shared" si="28"/>
        <v>348.5</v>
      </c>
      <c r="U89" s="25">
        <f t="shared" si="29"/>
        <v>0</v>
      </c>
      <c r="V89" s="2"/>
      <c r="W89" s="2"/>
      <c r="X89" s="2"/>
      <c r="Y89" s="2"/>
      <c r="Z89" s="2"/>
      <c r="AA89" s="2"/>
      <c r="AB89" s="2">
        <v>346</v>
      </c>
      <c r="AC89" s="2">
        <v>351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15">
      <c r="A90" s="2" t="s">
        <v>33</v>
      </c>
      <c r="B90" s="2">
        <v>1963</v>
      </c>
      <c r="C90" s="2">
        <v>56</v>
      </c>
      <c r="D90" s="9" t="s">
        <v>171</v>
      </c>
      <c r="E90" s="9" t="s">
        <v>134</v>
      </c>
      <c r="F90" s="2" t="s">
        <v>123</v>
      </c>
      <c r="G90" s="2" t="s">
        <v>34</v>
      </c>
      <c r="H90" s="9">
        <f t="shared" si="22"/>
        <v>0</v>
      </c>
      <c r="I90" s="9">
        <f t="shared" si="23"/>
        <v>0</v>
      </c>
      <c r="J90" s="23">
        <f t="shared" si="24"/>
        <v>0</v>
      </c>
      <c r="K90" s="24">
        <f t="shared" si="25"/>
        <v>0</v>
      </c>
      <c r="L90" s="9">
        <f t="shared" si="26"/>
        <v>0</v>
      </c>
      <c r="M90" s="9">
        <f t="shared" si="27"/>
        <v>0</v>
      </c>
      <c r="N90" s="9">
        <f t="shared" si="30"/>
        <v>0</v>
      </c>
      <c r="O90" s="9">
        <f t="shared" si="21"/>
        <v>0</v>
      </c>
      <c r="P90" s="9"/>
      <c r="Q90" s="9"/>
      <c r="R90" s="9"/>
      <c r="S90" s="9"/>
      <c r="T90" s="3">
        <f t="shared" si="28"/>
        <v>0</v>
      </c>
      <c r="U90" s="25">
        <f t="shared" si="29"/>
        <v>0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5">
      <c r="A91" s="2" t="s">
        <v>52</v>
      </c>
      <c r="B91" s="2">
        <v>1969</v>
      </c>
      <c r="C91" s="2">
        <v>50</v>
      </c>
      <c r="D91" s="9" t="s">
        <v>171</v>
      </c>
      <c r="E91" s="9" t="s">
        <v>133</v>
      </c>
      <c r="F91" s="2" t="s">
        <v>123</v>
      </c>
      <c r="G91" s="2" t="s">
        <v>41</v>
      </c>
      <c r="H91" s="9">
        <f t="shared" si="22"/>
        <v>0</v>
      </c>
      <c r="I91" s="9">
        <f t="shared" si="23"/>
        <v>0</v>
      </c>
      <c r="J91" s="23">
        <f t="shared" si="24"/>
        <v>0</v>
      </c>
      <c r="K91" s="24">
        <f t="shared" si="25"/>
        <v>0</v>
      </c>
      <c r="L91" s="9">
        <f t="shared" si="26"/>
        <v>0</v>
      </c>
      <c r="M91" s="9">
        <f t="shared" si="27"/>
        <v>0</v>
      </c>
      <c r="N91" s="9">
        <f t="shared" si="30"/>
        <v>0</v>
      </c>
      <c r="O91" s="9">
        <f t="shared" si="21"/>
        <v>0</v>
      </c>
      <c r="P91" s="9"/>
      <c r="Q91" s="9"/>
      <c r="R91" s="9"/>
      <c r="S91" s="9"/>
      <c r="T91" s="3">
        <f t="shared" si="28"/>
        <v>0</v>
      </c>
      <c r="U91" s="25">
        <f t="shared" si="29"/>
        <v>0</v>
      </c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5">
      <c r="A92" s="9" t="s">
        <v>84</v>
      </c>
      <c r="B92" s="9">
        <v>1971</v>
      </c>
      <c r="C92" s="9">
        <v>48</v>
      </c>
      <c r="D92" s="9" t="s">
        <v>171</v>
      </c>
      <c r="E92" s="9" t="s">
        <v>133</v>
      </c>
      <c r="F92" s="9" t="s">
        <v>123</v>
      </c>
      <c r="G92" s="9" t="s">
        <v>8</v>
      </c>
      <c r="H92" s="9">
        <f t="shared" si="22"/>
        <v>0</v>
      </c>
      <c r="I92" s="9">
        <f t="shared" si="23"/>
        <v>0</v>
      </c>
      <c r="J92" s="23">
        <f t="shared" si="24"/>
        <v>0</v>
      </c>
      <c r="K92" s="24">
        <f t="shared" si="25"/>
        <v>0</v>
      </c>
      <c r="L92" s="9">
        <f t="shared" si="26"/>
        <v>0</v>
      </c>
      <c r="M92" s="9">
        <f t="shared" si="27"/>
        <v>0</v>
      </c>
      <c r="N92" s="9">
        <f t="shared" si="30"/>
        <v>0</v>
      </c>
      <c r="O92" s="9">
        <f t="shared" si="21"/>
        <v>0</v>
      </c>
      <c r="P92" s="9"/>
      <c r="Q92" s="9"/>
      <c r="R92" s="9"/>
      <c r="S92" s="9"/>
      <c r="T92" s="3">
        <f t="shared" si="28"/>
        <v>0</v>
      </c>
      <c r="U92" s="25">
        <f t="shared" si="29"/>
        <v>0</v>
      </c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5">
      <c r="A93" s="9" t="s">
        <v>73</v>
      </c>
      <c r="B93" s="9">
        <v>1956</v>
      </c>
      <c r="C93" s="9">
        <v>63</v>
      </c>
      <c r="D93" s="9" t="s">
        <v>171</v>
      </c>
      <c r="E93" s="9" t="s">
        <v>134</v>
      </c>
      <c r="F93" s="9" t="s">
        <v>124</v>
      </c>
      <c r="G93" s="9" t="s">
        <v>74</v>
      </c>
      <c r="H93" s="9">
        <f t="shared" si="22"/>
        <v>1</v>
      </c>
      <c r="I93" s="9">
        <f t="shared" si="23"/>
        <v>0</v>
      </c>
      <c r="J93" s="23">
        <f t="shared" si="24"/>
        <v>331</v>
      </c>
      <c r="K93" s="24">
        <f t="shared" si="25"/>
        <v>331</v>
      </c>
      <c r="L93" s="9">
        <f t="shared" si="26"/>
        <v>0</v>
      </c>
      <c r="M93" s="9">
        <f t="shared" si="27"/>
        <v>0</v>
      </c>
      <c r="N93" s="9">
        <f t="shared" si="30"/>
        <v>331</v>
      </c>
      <c r="O93" s="9">
        <f t="shared" si="21"/>
        <v>0</v>
      </c>
      <c r="P93" s="9"/>
      <c r="Q93" s="9"/>
      <c r="R93" s="9"/>
      <c r="S93" s="9"/>
      <c r="T93" s="3">
        <f t="shared" si="28"/>
        <v>331</v>
      </c>
      <c r="U93" s="25">
        <f t="shared" si="29"/>
        <v>0</v>
      </c>
      <c r="V93" s="9">
        <v>331</v>
      </c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5">
      <c r="A94" s="9" t="s">
        <v>100</v>
      </c>
      <c r="B94" s="9">
        <v>1953</v>
      </c>
      <c r="C94" s="9">
        <v>66</v>
      </c>
      <c r="D94" s="9" t="s">
        <v>171</v>
      </c>
      <c r="E94" s="9" t="s">
        <v>135</v>
      </c>
      <c r="F94" s="9" t="s">
        <v>124</v>
      </c>
      <c r="G94" s="9" t="s">
        <v>101</v>
      </c>
      <c r="H94" s="9">
        <f t="shared" si="22"/>
        <v>0</v>
      </c>
      <c r="I94" s="9">
        <f t="shared" si="23"/>
        <v>0</v>
      </c>
      <c r="J94" s="23">
        <f t="shared" si="24"/>
        <v>0</v>
      </c>
      <c r="K94" s="24">
        <f t="shared" si="25"/>
        <v>0</v>
      </c>
      <c r="L94" s="9">
        <f t="shared" si="26"/>
        <v>0</v>
      </c>
      <c r="M94" s="9">
        <f t="shared" si="27"/>
        <v>0</v>
      </c>
      <c r="N94" s="9">
        <f t="shared" si="30"/>
        <v>0</v>
      </c>
      <c r="O94" s="9">
        <f t="shared" si="21"/>
        <v>0</v>
      </c>
      <c r="P94" s="9"/>
      <c r="Q94" s="9"/>
      <c r="R94" s="9"/>
      <c r="S94" s="9"/>
      <c r="T94" s="3">
        <f t="shared" si="28"/>
        <v>0</v>
      </c>
      <c r="U94" s="25">
        <f t="shared" si="29"/>
        <v>0</v>
      </c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5">
      <c r="A95" s="9" t="s">
        <v>104</v>
      </c>
      <c r="B95" s="9">
        <v>1962</v>
      </c>
      <c r="C95" s="9">
        <v>57</v>
      </c>
      <c r="D95" s="9" t="s">
        <v>171</v>
      </c>
      <c r="E95" s="9" t="s">
        <v>134</v>
      </c>
      <c r="F95" s="9" t="s">
        <v>123</v>
      </c>
      <c r="G95" s="9" t="s">
        <v>57</v>
      </c>
      <c r="H95" s="9">
        <f t="shared" si="22"/>
        <v>1</v>
      </c>
      <c r="I95" s="9">
        <f t="shared" si="23"/>
        <v>0</v>
      </c>
      <c r="J95" s="23">
        <f t="shared" si="24"/>
        <v>337</v>
      </c>
      <c r="K95" s="24">
        <f t="shared" si="25"/>
        <v>337</v>
      </c>
      <c r="L95" s="9">
        <f t="shared" si="26"/>
        <v>0</v>
      </c>
      <c r="M95" s="9">
        <f t="shared" si="27"/>
        <v>0</v>
      </c>
      <c r="N95" s="9">
        <f t="shared" si="30"/>
        <v>337</v>
      </c>
      <c r="O95" s="9">
        <f t="shared" si="21"/>
        <v>0</v>
      </c>
      <c r="P95" s="9"/>
      <c r="Q95" s="9"/>
      <c r="R95" s="9"/>
      <c r="S95" s="9"/>
      <c r="T95" s="3">
        <f t="shared" si="28"/>
        <v>337</v>
      </c>
      <c r="U95" s="25">
        <f t="shared" si="29"/>
        <v>0</v>
      </c>
      <c r="V95" s="9"/>
      <c r="W95" s="9"/>
      <c r="X95" s="9"/>
      <c r="Y95" s="9"/>
      <c r="Z95" s="9"/>
      <c r="AA95" s="9"/>
      <c r="AB95" s="9">
        <v>337</v>
      </c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5">
      <c r="A96" s="9" t="s">
        <v>66</v>
      </c>
      <c r="B96" s="9">
        <v>1962</v>
      </c>
      <c r="C96" s="9">
        <v>57</v>
      </c>
      <c r="D96" s="9" t="s">
        <v>171</v>
      </c>
      <c r="E96" s="9" t="s">
        <v>134</v>
      </c>
      <c r="F96" s="9" t="s">
        <v>123</v>
      </c>
      <c r="G96" s="33" t="s">
        <v>50</v>
      </c>
      <c r="H96" s="9">
        <f t="shared" si="22"/>
        <v>7</v>
      </c>
      <c r="I96" s="9">
        <f t="shared" si="23"/>
        <v>21</v>
      </c>
      <c r="J96" s="23">
        <f t="shared" si="24"/>
        <v>342</v>
      </c>
      <c r="K96" s="24">
        <f t="shared" si="25"/>
        <v>363</v>
      </c>
      <c r="L96" s="9">
        <f t="shared" si="26"/>
        <v>359</v>
      </c>
      <c r="M96" s="9">
        <f t="shared" si="27"/>
        <v>352</v>
      </c>
      <c r="N96" s="9">
        <f t="shared" si="30"/>
        <v>363</v>
      </c>
      <c r="O96" s="9">
        <f t="shared" si="21"/>
        <v>359</v>
      </c>
      <c r="P96" s="9"/>
      <c r="Q96" s="9"/>
      <c r="R96" s="9"/>
      <c r="S96" s="9"/>
      <c r="T96" s="3">
        <f t="shared" si="28"/>
        <v>351.57142857142856</v>
      </c>
      <c r="U96" s="25">
        <f t="shared" si="29"/>
        <v>358</v>
      </c>
      <c r="V96" s="9"/>
      <c r="W96" s="9">
        <v>349</v>
      </c>
      <c r="X96" s="9">
        <v>342</v>
      </c>
      <c r="Y96" s="9">
        <v>349</v>
      </c>
      <c r="Z96" s="9"/>
      <c r="AA96" s="9"/>
      <c r="AB96" s="9">
        <v>363</v>
      </c>
      <c r="AC96" s="9">
        <v>352</v>
      </c>
      <c r="AD96" s="9">
        <v>347</v>
      </c>
      <c r="AE96" s="9">
        <v>359</v>
      </c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5">
      <c r="A97" s="9" t="s">
        <v>49</v>
      </c>
      <c r="B97" s="9">
        <v>1963</v>
      </c>
      <c r="C97" s="9">
        <v>56</v>
      </c>
      <c r="D97" s="9" t="s">
        <v>171</v>
      </c>
      <c r="E97" s="9" t="s">
        <v>134</v>
      </c>
      <c r="F97" s="9" t="s">
        <v>123</v>
      </c>
      <c r="G97" s="33" t="s">
        <v>50</v>
      </c>
      <c r="H97" s="9">
        <f t="shared" si="22"/>
        <v>6</v>
      </c>
      <c r="I97" s="9">
        <f t="shared" si="23"/>
        <v>19</v>
      </c>
      <c r="J97" s="23">
        <f t="shared" si="24"/>
        <v>342</v>
      </c>
      <c r="K97" s="24">
        <f t="shared" si="25"/>
        <v>361</v>
      </c>
      <c r="L97" s="9">
        <f t="shared" si="26"/>
        <v>357</v>
      </c>
      <c r="M97" s="9">
        <f t="shared" si="27"/>
        <v>351</v>
      </c>
      <c r="N97" s="9">
        <f t="shared" si="30"/>
        <v>361</v>
      </c>
      <c r="O97" s="9">
        <f t="shared" si="21"/>
        <v>351</v>
      </c>
      <c r="P97" s="9"/>
      <c r="Q97" s="9"/>
      <c r="R97" s="9"/>
      <c r="S97" s="9"/>
      <c r="T97" s="3">
        <f t="shared" si="28"/>
        <v>351</v>
      </c>
      <c r="U97" s="25">
        <f t="shared" si="29"/>
        <v>356.3333333333333</v>
      </c>
      <c r="V97" s="9"/>
      <c r="W97" s="9">
        <v>357</v>
      </c>
      <c r="X97" s="9"/>
      <c r="Y97" s="9">
        <v>342</v>
      </c>
      <c r="Z97" s="9"/>
      <c r="AA97" s="9"/>
      <c r="AB97" s="9">
        <v>347</v>
      </c>
      <c r="AC97" s="9">
        <v>361</v>
      </c>
      <c r="AD97" s="9">
        <v>351</v>
      </c>
      <c r="AE97" s="9">
        <v>348</v>
      </c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5">
      <c r="A98" s="9" t="s">
        <v>87</v>
      </c>
      <c r="B98" s="9">
        <v>1970</v>
      </c>
      <c r="C98" s="9">
        <v>49</v>
      </c>
      <c r="D98" s="9" t="s">
        <v>171</v>
      </c>
      <c r="E98" s="9" t="s">
        <v>133</v>
      </c>
      <c r="F98" s="9" t="s">
        <v>123</v>
      </c>
      <c r="G98" s="9" t="s">
        <v>88</v>
      </c>
      <c r="H98" s="9">
        <f t="shared" si="22"/>
        <v>0</v>
      </c>
      <c r="I98" s="9">
        <f t="shared" si="23"/>
        <v>0</v>
      </c>
      <c r="J98" s="23">
        <f t="shared" si="24"/>
        <v>0</v>
      </c>
      <c r="K98" s="24">
        <f t="shared" si="25"/>
        <v>0</v>
      </c>
      <c r="L98" s="9">
        <f t="shared" si="26"/>
        <v>0</v>
      </c>
      <c r="M98" s="9">
        <f t="shared" si="27"/>
        <v>0</v>
      </c>
      <c r="N98" s="9">
        <f t="shared" si="30"/>
        <v>0</v>
      </c>
      <c r="O98" s="9">
        <f t="shared" si="21"/>
        <v>0</v>
      </c>
      <c r="P98" s="9"/>
      <c r="Q98" s="9"/>
      <c r="R98" s="9"/>
      <c r="S98" s="9"/>
      <c r="T98" s="3">
        <f t="shared" si="28"/>
        <v>0</v>
      </c>
      <c r="U98" s="25">
        <f t="shared" si="29"/>
        <v>0</v>
      </c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5">
      <c r="A99" s="22" t="s">
        <v>192</v>
      </c>
      <c r="B99" s="9">
        <v>1976</v>
      </c>
      <c r="C99" s="9">
        <v>43</v>
      </c>
      <c r="D99" s="9" t="s">
        <v>172</v>
      </c>
      <c r="E99" s="9" t="s">
        <v>186</v>
      </c>
      <c r="F99" s="9" t="s">
        <v>123</v>
      </c>
      <c r="G99" s="21" t="s">
        <v>27</v>
      </c>
      <c r="H99" s="9">
        <f t="shared" si="22"/>
        <v>1</v>
      </c>
      <c r="I99" s="9">
        <f t="shared" si="23"/>
        <v>0</v>
      </c>
      <c r="J99" s="23">
        <f t="shared" si="24"/>
        <v>350</v>
      </c>
      <c r="K99" s="24">
        <f t="shared" si="25"/>
        <v>350</v>
      </c>
      <c r="L99" s="9">
        <f t="shared" si="26"/>
        <v>0</v>
      </c>
      <c r="M99" s="9">
        <f t="shared" si="27"/>
        <v>0</v>
      </c>
      <c r="N99" s="9">
        <f t="shared" si="30"/>
        <v>350</v>
      </c>
      <c r="O99" s="9">
        <f t="shared" si="21"/>
        <v>0</v>
      </c>
      <c r="P99" s="9"/>
      <c r="Q99" s="9"/>
      <c r="R99" s="9"/>
      <c r="S99" s="9"/>
      <c r="T99" s="3">
        <f t="shared" si="28"/>
        <v>350</v>
      </c>
      <c r="U99" s="25">
        <f t="shared" si="29"/>
        <v>0</v>
      </c>
      <c r="V99" s="9"/>
      <c r="W99" s="9"/>
      <c r="X99" s="9"/>
      <c r="Y99" s="9"/>
      <c r="Z99" s="9"/>
      <c r="AA99" s="9"/>
      <c r="AB99" s="9">
        <v>350</v>
      </c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5">
      <c r="A100" s="22" t="s">
        <v>195</v>
      </c>
      <c r="B100" s="9">
        <v>1949</v>
      </c>
      <c r="C100" s="9">
        <v>70</v>
      </c>
      <c r="D100" s="9" t="s">
        <v>172</v>
      </c>
      <c r="E100" s="9" t="s">
        <v>196</v>
      </c>
      <c r="F100" s="9" t="s">
        <v>103</v>
      </c>
      <c r="G100" s="22" t="s">
        <v>27</v>
      </c>
      <c r="H100" s="9">
        <f t="shared" si="22"/>
        <v>1</v>
      </c>
      <c r="I100" s="9">
        <f t="shared" si="23"/>
        <v>0</v>
      </c>
      <c r="J100" s="23">
        <f t="shared" si="24"/>
        <v>332</v>
      </c>
      <c r="K100" s="24">
        <f t="shared" si="25"/>
        <v>332</v>
      </c>
      <c r="L100" s="9">
        <f t="shared" si="26"/>
        <v>0</v>
      </c>
      <c r="M100" s="9">
        <f t="shared" si="27"/>
        <v>0</v>
      </c>
      <c r="N100" s="9">
        <f t="shared" si="30"/>
        <v>332</v>
      </c>
      <c r="O100" s="9">
        <f t="shared" si="21"/>
        <v>0</v>
      </c>
      <c r="P100" s="9"/>
      <c r="Q100" s="9"/>
      <c r="R100" s="9"/>
      <c r="S100" s="9"/>
      <c r="T100" s="3">
        <f t="shared" si="28"/>
        <v>332</v>
      </c>
      <c r="U100" s="25">
        <f t="shared" si="29"/>
        <v>0</v>
      </c>
      <c r="V100" s="9"/>
      <c r="W100" s="9"/>
      <c r="X100" s="9"/>
      <c r="Y100" s="9"/>
      <c r="Z100" s="9"/>
      <c r="AA100" s="9"/>
      <c r="AB100" s="9"/>
      <c r="AC100" s="9">
        <v>332</v>
      </c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5">
      <c r="A101" s="21" t="s">
        <v>194</v>
      </c>
      <c r="B101" s="9">
        <v>1974</v>
      </c>
      <c r="C101" s="9">
        <v>45</v>
      </c>
      <c r="D101" s="9" t="s">
        <v>172</v>
      </c>
      <c r="E101" s="9" t="s">
        <v>186</v>
      </c>
      <c r="F101" s="9" t="s">
        <v>123</v>
      </c>
      <c r="G101" s="9" t="s">
        <v>8</v>
      </c>
      <c r="H101" s="9">
        <f t="shared" si="22"/>
        <v>1</v>
      </c>
      <c r="I101" s="9">
        <f t="shared" si="23"/>
        <v>0</v>
      </c>
      <c r="J101" s="23">
        <f t="shared" si="24"/>
        <v>361</v>
      </c>
      <c r="K101" s="24">
        <f t="shared" si="25"/>
        <v>361</v>
      </c>
      <c r="L101" s="9">
        <f t="shared" si="26"/>
        <v>0</v>
      </c>
      <c r="M101" s="9">
        <f t="shared" si="27"/>
        <v>0</v>
      </c>
      <c r="N101" s="9">
        <f t="shared" si="30"/>
        <v>361</v>
      </c>
      <c r="O101" s="9">
        <f t="shared" si="21"/>
        <v>0</v>
      </c>
      <c r="P101" s="9"/>
      <c r="Q101" s="9"/>
      <c r="R101" s="9"/>
      <c r="S101" s="9"/>
      <c r="T101" s="3">
        <f t="shared" si="28"/>
        <v>361</v>
      </c>
      <c r="U101" s="25">
        <f t="shared" si="29"/>
        <v>0</v>
      </c>
      <c r="V101" s="9"/>
      <c r="W101" s="9"/>
      <c r="X101" s="9"/>
      <c r="Y101" s="9"/>
      <c r="Z101" s="9"/>
      <c r="AA101" s="9"/>
      <c r="AB101" s="9"/>
      <c r="AC101" s="9">
        <v>361</v>
      </c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5">
      <c r="A102" s="22" t="s">
        <v>193</v>
      </c>
      <c r="B102" s="9">
        <v>1971</v>
      </c>
      <c r="C102" s="9">
        <v>48</v>
      </c>
      <c r="D102" s="9" t="s">
        <v>172</v>
      </c>
      <c r="E102" s="9" t="s">
        <v>186</v>
      </c>
      <c r="F102" s="9" t="s">
        <v>123</v>
      </c>
      <c r="G102" s="9" t="s">
        <v>39</v>
      </c>
      <c r="H102" s="9">
        <f t="shared" si="22"/>
        <v>1</v>
      </c>
      <c r="I102" s="9">
        <f t="shared" si="23"/>
        <v>0</v>
      </c>
      <c r="J102" s="23">
        <f t="shared" si="24"/>
        <v>333</v>
      </c>
      <c r="K102" s="24">
        <f t="shared" si="25"/>
        <v>333</v>
      </c>
      <c r="L102" s="9">
        <f t="shared" si="26"/>
        <v>0</v>
      </c>
      <c r="M102" s="9">
        <f t="shared" si="27"/>
        <v>0</v>
      </c>
      <c r="N102" s="9">
        <f t="shared" si="30"/>
        <v>333</v>
      </c>
      <c r="O102" s="9">
        <f t="shared" si="21"/>
        <v>0</v>
      </c>
      <c r="P102" s="9"/>
      <c r="Q102" s="9"/>
      <c r="R102" s="9"/>
      <c r="S102" s="9"/>
      <c r="T102" s="3">
        <f t="shared" si="28"/>
        <v>333</v>
      </c>
      <c r="U102" s="25">
        <f t="shared" si="29"/>
        <v>0</v>
      </c>
      <c r="V102" s="9"/>
      <c r="W102" s="9"/>
      <c r="X102" s="9"/>
      <c r="Y102" s="9"/>
      <c r="Z102" s="9"/>
      <c r="AA102" s="9"/>
      <c r="AB102" s="9">
        <v>333</v>
      </c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5">
      <c r="A103" s="22" t="s">
        <v>218</v>
      </c>
      <c r="B103" s="22">
        <v>1973</v>
      </c>
      <c r="C103" s="9">
        <v>45</v>
      </c>
      <c r="D103" s="9" t="s">
        <v>172</v>
      </c>
      <c r="E103" s="9" t="s">
        <v>186</v>
      </c>
      <c r="F103" s="9" t="s">
        <v>123</v>
      </c>
      <c r="G103" s="22" t="s">
        <v>141</v>
      </c>
      <c r="H103" s="9">
        <f t="shared" si="22"/>
        <v>2</v>
      </c>
      <c r="I103" s="9">
        <f t="shared" si="23"/>
        <v>6</v>
      </c>
      <c r="J103" s="23">
        <f t="shared" si="24"/>
        <v>315</v>
      </c>
      <c r="K103" s="24">
        <f t="shared" si="25"/>
        <v>321</v>
      </c>
      <c r="L103" s="9">
        <f t="shared" si="26"/>
        <v>315</v>
      </c>
      <c r="M103" s="9">
        <f t="shared" si="27"/>
        <v>0</v>
      </c>
      <c r="N103" s="9">
        <v>0</v>
      </c>
      <c r="O103" s="9">
        <f t="shared" si="21"/>
        <v>321</v>
      </c>
      <c r="P103" s="9"/>
      <c r="Q103" s="9"/>
      <c r="R103" s="9"/>
      <c r="S103" s="9"/>
      <c r="T103" s="3">
        <f t="shared" si="28"/>
        <v>318</v>
      </c>
      <c r="U103" s="25">
        <f t="shared" si="29"/>
        <v>0</v>
      </c>
      <c r="V103" s="9"/>
      <c r="W103" s="9"/>
      <c r="X103" s="9"/>
      <c r="Y103" s="9"/>
      <c r="Z103" s="9"/>
      <c r="AA103" s="9"/>
      <c r="AB103" s="9"/>
      <c r="AC103" s="9"/>
      <c r="AD103" s="9">
        <v>315</v>
      </c>
      <c r="AE103" s="9">
        <v>321</v>
      </c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5">
      <c r="A104" s="22" t="s">
        <v>219</v>
      </c>
      <c r="B104" s="22">
        <v>1970</v>
      </c>
      <c r="C104" s="9">
        <v>49</v>
      </c>
      <c r="D104" s="9" t="s">
        <v>172</v>
      </c>
      <c r="E104" s="9" t="s">
        <v>186</v>
      </c>
      <c r="F104" s="9" t="s">
        <v>123</v>
      </c>
      <c r="G104" s="22" t="s">
        <v>141</v>
      </c>
      <c r="H104" s="9">
        <f t="shared" si="22"/>
        <v>1</v>
      </c>
      <c r="I104" s="9">
        <f>K104-J104</f>
        <v>0</v>
      </c>
      <c r="J104" s="23">
        <f t="shared" si="24"/>
        <v>306</v>
      </c>
      <c r="K104" s="24">
        <f t="shared" si="25"/>
        <v>306</v>
      </c>
      <c r="L104" s="9">
        <f t="shared" si="26"/>
        <v>0</v>
      </c>
      <c r="M104" s="9">
        <f t="shared" si="27"/>
        <v>0</v>
      </c>
      <c r="N104" s="9">
        <v>0</v>
      </c>
      <c r="O104" s="9">
        <f>IF((AE104)&gt;0,LARGE(AD104:AF104,1),0)</f>
        <v>306</v>
      </c>
      <c r="P104" s="9"/>
      <c r="Q104" s="9"/>
      <c r="R104" s="9"/>
      <c r="S104" s="9"/>
      <c r="T104" s="3">
        <f t="shared" si="28"/>
        <v>306</v>
      </c>
      <c r="U104" s="25">
        <f t="shared" si="29"/>
        <v>0</v>
      </c>
      <c r="V104" s="9"/>
      <c r="W104" s="9"/>
      <c r="X104" s="9"/>
      <c r="Y104" s="9"/>
      <c r="Z104" s="9"/>
      <c r="AA104" s="9"/>
      <c r="AB104" s="9"/>
      <c r="AC104" s="9"/>
      <c r="AD104" s="9"/>
      <c r="AE104" s="9">
        <v>306</v>
      </c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34"/>
  <sheetViews>
    <sheetView zoomScalePageLayoutView="0" workbookViewId="0" topLeftCell="A1">
      <selection activeCell="Y29" sqref="Y29"/>
    </sheetView>
  </sheetViews>
  <sheetFormatPr defaultColWidth="9.140625" defaultRowHeight="15"/>
  <cols>
    <col min="1" max="1" width="19.57421875" style="0" customWidth="1"/>
    <col min="2" max="2" width="6.28125" style="0" bestFit="1" customWidth="1"/>
    <col min="3" max="3" width="4.140625" style="0" bestFit="1" customWidth="1"/>
    <col min="4" max="4" width="4.140625" style="0" customWidth="1"/>
    <col min="5" max="5" width="10.421875" style="0" bestFit="1" customWidth="1"/>
    <col min="6" max="6" width="10.7109375" style="0" bestFit="1" customWidth="1"/>
    <col min="7" max="7" width="20.7109375" style="0" bestFit="1" customWidth="1"/>
    <col min="8" max="8" width="7.140625" style="0" bestFit="1" customWidth="1"/>
    <col min="9" max="10" width="7.140625" style="0" customWidth="1"/>
    <col min="11" max="11" width="8.8515625" style="0" bestFit="1" customWidth="1"/>
    <col min="12" max="13" width="10.28125" style="0" bestFit="1" customWidth="1"/>
    <col min="14" max="14" width="8.8515625" style="0" customWidth="1"/>
    <col min="15" max="15" width="10.140625" style="0" bestFit="1" customWidth="1"/>
    <col min="16" max="20" width="8.8515625" style="0" customWidth="1"/>
    <col min="21" max="21" width="9.57421875" style="0" customWidth="1"/>
    <col min="22" max="22" width="9.140625" style="0" customWidth="1"/>
    <col min="23" max="30" width="10.140625" style="0" customWidth="1"/>
    <col min="31" max="31" width="10.140625" style="0" bestFit="1" customWidth="1"/>
    <col min="32" max="33" width="10.140625" style="0" customWidth="1"/>
    <col min="34" max="37" width="9.140625" style="0" customWidth="1"/>
  </cols>
  <sheetData>
    <row r="1" ht="15">
      <c r="A1" s="1" t="s">
        <v>220</v>
      </c>
    </row>
    <row r="2" ht="15">
      <c r="A2" s="1"/>
    </row>
    <row r="3" spans="1:52" ht="15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>
        <f>COUNT(V8:V107)</f>
        <v>2</v>
      </c>
      <c r="W3" s="9">
        <f aca="true" t="shared" si="0" ref="W3:AY3">COUNT(W8:W107)</f>
        <v>7</v>
      </c>
      <c r="X3" s="9">
        <f t="shared" si="0"/>
        <v>10</v>
      </c>
      <c r="Y3" s="9">
        <f t="shared" si="0"/>
        <v>8</v>
      </c>
      <c r="Z3" s="9">
        <f t="shared" si="0"/>
        <v>1</v>
      </c>
      <c r="AA3" s="9">
        <f t="shared" si="0"/>
        <v>1</v>
      </c>
      <c r="AB3" s="9">
        <f t="shared" si="0"/>
        <v>13</v>
      </c>
      <c r="AC3" s="9">
        <f t="shared" si="0"/>
        <v>11</v>
      </c>
      <c r="AD3" s="9">
        <f t="shared" si="0"/>
        <v>13</v>
      </c>
      <c r="AE3" s="9">
        <f t="shared" si="0"/>
        <v>8</v>
      </c>
      <c r="AF3" s="9">
        <f t="shared" si="0"/>
        <v>0</v>
      </c>
      <c r="AG3" s="9">
        <f t="shared" si="0"/>
        <v>0</v>
      </c>
      <c r="AH3" s="9">
        <f t="shared" si="0"/>
        <v>0</v>
      </c>
      <c r="AI3" s="9">
        <f t="shared" si="0"/>
        <v>0</v>
      </c>
      <c r="AJ3" s="9">
        <f t="shared" si="0"/>
        <v>0</v>
      </c>
      <c r="AK3" s="9">
        <f t="shared" si="0"/>
        <v>0</v>
      </c>
      <c r="AL3" s="9">
        <f t="shared" si="0"/>
        <v>0</v>
      </c>
      <c r="AM3" s="9">
        <f t="shared" si="0"/>
        <v>0</v>
      </c>
      <c r="AN3" s="9">
        <f t="shared" si="0"/>
        <v>0</v>
      </c>
      <c r="AO3" s="9">
        <f t="shared" si="0"/>
        <v>0</v>
      </c>
      <c r="AP3" s="9">
        <f t="shared" si="0"/>
        <v>0</v>
      </c>
      <c r="AQ3" s="9">
        <f t="shared" si="0"/>
        <v>0</v>
      </c>
      <c r="AR3" s="9">
        <f t="shared" si="0"/>
        <v>0</v>
      </c>
      <c r="AS3" s="9">
        <f t="shared" si="0"/>
        <v>0</v>
      </c>
      <c r="AT3" s="9">
        <f t="shared" si="0"/>
        <v>0</v>
      </c>
      <c r="AU3" s="9">
        <f t="shared" si="0"/>
        <v>0</v>
      </c>
      <c r="AV3" s="9">
        <f t="shared" si="0"/>
        <v>0</v>
      </c>
      <c r="AW3" s="9">
        <f t="shared" si="0"/>
        <v>0</v>
      </c>
      <c r="AX3" s="9">
        <f t="shared" si="0"/>
        <v>0</v>
      </c>
      <c r="AY3" s="9">
        <f t="shared" si="0"/>
        <v>0</v>
      </c>
      <c r="AZ3" s="9"/>
    </row>
    <row r="4" spans="1:52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22:33" ht="15">
      <c r="V5" s="11">
        <v>10</v>
      </c>
      <c r="W5" s="11">
        <v>10</v>
      </c>
      <c r="X5" s="11">
        <v>10</v>
      </c>
      <c r="Y5" s="11">
        <v>10</v>
      </c>
      <c r="Z5" s="11">
        <v>10</v>
      </c>
      <c r="AA5" s="11">
        <v>10</v>
      </c>
      <c r="AB5" s="11">
        <v>10</v>
      </c>
      <c r="AC5" s="11">
        <v>10</v>
      </c>
      <c r="AD5" s="11">
        <v>11</v>
      </c>
      <c r="AE5" s="11">
        <v>12</v>
      </c>
      <c r="AF5" s="11">
        <v>12</v>
      </c>
      <c r="AG5" s="11">
        <v>12</v>
      </c>
    </row>
    <row r="6" spans="1:52" ht="15">
      <c r="A6" s="4" t="s">
        <v>174</v>
      </c>
      <c r="B6" s="4" t="s">
        <v>1</v>
      </c>
      <c r="C6" s="4" t="s">
        <v>48</v>
      </c>
      <c r="D6" s="4" t="s">
        <v>170</v>
      </c>
      <c r="E6" s="4" t="s">
        <v>132</v>
      </c>
      <c r="F6" s="4" t="s">
        <v>131</v>
      </c>
      <c r="G6" s="4" t="s">
        <v>2</v>
      </c>
      <c r="H6" s="4" t="s">
        <v>129</v>
      </c>
      <c r="I6" s="4" t="s">
        <v>225</v>
      </c>
      <c r="J6" s="4" t="s">
        <v>197</v>
      </c>
      <c r="K6" s="4" t="s">
        <v>127</v>
      </c>
      <c r="L6" s="4" t="s">
        <v>168</v>
      </c>
      <c r="M6" s="4" t="s">
        <v>169</v>
      </c>
      <c r="N6" s="4" t="s">
        <v>165</v>
      </c>
      <c r="O6" s="4" t="s">
        <v>167</v>
      </c>
      <c r="P6" s="4" t="s">
        <v>199</v>
      </c>
      <c r="Q6" s="4" t="s">
        <v>200</v>
      </c>
      <c r="R6" s="4" t="s">
        <v>201</v>
      </c>
      <c r="S6" s="4" t="s">
        <v>202</v>
      </c>
      <c r="T6" s="4" t="s">
        <v>164</v>
      </c>
      <c r="U6" s="4" t="s">
        <v>125</v>
      </c>
      <c r="V6" s="4" t="s">
        <v>117</v>
      </c>
      <c r="W6" s="4" t="s">
        <v>41</v>
      </c>
      <c r="X6" s="4" t="s">
        <v>39</v>
      </c>
      <c r="Y6" s="4" t="s">
        <v>39</v>
      </c>
      <c r="Z6" s="4" t="s">
        <v>75</v>
      </c>
      <c r="AA6" s="4" t="s">
        <v>75</v>
      </c>
      <c r="AB6" s="4" t="s">
        <v>24</v>
      </c>
      <c r="AC6" s="4" t="s">
        <v>24</v>
      </c>
      <c r="AD6" s="4" t="s">
        <v>162</v>
      </c>
      <c r="AE6" s="4" t="s">
        <v>162</v>
      </c>
      <c r="AF6" s="4" t="s">
        <v>137</v>
      </c>
      <c r="AG6" s="4" t="s">
        <v>137</v>
      </c>
      <c r="AH6" s="4" t="s">
        <v>138</v>
      </c>
      <c r="AI6" s="4" t="s">
        <v>138</v>
      </c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15">
      <c r="A7" s="5"/>
      <c r="B7" s="5" t="s">
        <v>173</v>
      </c>
      <c r="C7" s="5"/>
      <c r="D7" s="5"/>
      <c r="E7" s="5" t="s">
        <v>102</v>
      </c>
      <c r="F7" s="5" t="s">
        <v>115</v>
      </c>
      <c r="G7" s="5"/>
      <c r="H7" s="5" t="s">
        <v>130</v>
      </c>
      <c r="I7" s="5" t="s">
        <v>226</v>
      </c>
      <c r="J7" s="5" t="s">
        <v>128</v>
      </c>
      <c r="K7" s="5" t="s">
        <v>128</v>
      </c>
      <c r="L7" s="5" t="s">
        <v>128</v>
      </c>
      <c r="M7" s="5" t="s">
        <v>128</v>
      </c>
      <c r="N7" s="5" t="s">
        <v>166</v>
      </c>
      <c r="O7" s="5" t="s">
        <v>166</v>
      </c>
      <c r="P7" s="5" t="s">
        <v>166</v>
      </c>
      <c r="Q7" s="5" t="s">
        <v>166</v>
      </c>
      <c r="R7" s="5" t="s">
        <v>166</v>
      </c>
      <c r="S7" s="5" t="s">
        <v>166</v>
      </c>
      <c r="T7" s="5" t="s">
        <v>163</v>
      </c>
      <c r="U7" s="5" t="s">
        <v>116</v>
      </c>
      <c r="V7" s="6">
        <v>43743</v>
      </c>
      <c r="W7" s="6">
        <v>43750</v>
      </c>
      <c r="X7" s="6">
        <v>43757</v>
      </c>
      <c r="Y7" s="6">
        <v>43758</v>
      </c>
      <c r="Z7" s="6">
        <v>43757</v>
      </c>
      <c r="AA7" s="6">
        <v>43758</v>
      </c>
      <c r="AB7" s="6">
        <v>43764</v>
      </c>
      <c r="AC7" s="6">
        <v>43765</v>
      </c>
      <c r="AD7" s="6">
        <v>43785</v>
      </c>
      <c r="AE7" s="6">
        <v>43786</v>
      </c>
      <c r="AF7" s="6">
        <v>43799</v>
      </c>
      <c r="AG7" s="6">
        <v>43800</v>
      </c>
      <c r="AH7" s="6">
        <v>43820</v>
      </c>
      <c r="AI7" s="6">
        <v>43821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ht="15">
      <c r="A8" s="9" t="s">
        <v>156</v>
      </c>
      <c r="B8" s="9">
        <v>1944</v>
      </c>
      <c r="C8" s="9">
        <v>75</v>
      </c>
      <c r="D8" s="9" t="s">
        <v>171</v>
      </c>
      <c r="E8" s="9" t="s">
        <v>139</v>
      </c>
      <c r="F8" s="9" t="s">
        <v>103</v>
      </c>
      <c r="G8" s="9" t="s">
        <v>8</v>
      </c>
      <c r="H8" s="9">
        <f aca="true" t="shared" si="1" ref="H8:H34">COUNT(V8:AZ8)</f>
        <v>5</v>
      </c>
      <c r="I8" s="12">
        <f>K8-J8</f>
        <v>23.30000000000001</v>
      </c>
      <c r="J8" s="26">
        <f aca="true" t="shared" si="2" ref="J8:J34">IF(H8&gt;0,SMALL(V8:AZ8,1),0)</f>
        <v>350.7</v>
      </c>
      <c r="K8" s="27">
        <f aca="true" t="shared" si="3" ref="K8:K34">IF(H8&gt;0,LARGE(V8:AZ8,1),0)</f>
        <v>374</v>
      </c>
      <c r="L8" s="12">
        <f aca="true" t="shared" si="4" ref="L8:L34">IF(H8&gt;1,LARGE(V8:AZ8,2),0)</f>
        <v>372.6</v>
      </c>
      <c r="M8" s="12">
        <f aca="true" t="shared" si="5" ref="M8:M34">IF(H8&gt;2,LARGE(V8:AZ8,3),0)</f>
        <v>370.9</v>
      </c>
      <c r="N8" s="12">
        <f>IF(H8&gt;0,LARGE(V8:AC8,1),0)</f>
        <v>374</v>
      </c>
      <c r="O8" s="12">
        <f>IF((AD8+AF8)&gt;0,LARGE(AD8:AF8,1),0)</f>
        <v>362.1</v>
      </c>
      <c r="P8" s="12"/>
      <c r="Q8" s="12"/>
      <c r="R8" s="12"/>
      <c r="S8" s="12"/>
      <c r="T8" s="12">
        <f aca="true" t="shared" si="6" ref="T8:T34">IF(H8&gt;0,AVERAGE(V8:AZ8),0)</f>
        <v>366.06000000000006</v>
      </c>
      <c r="U8" s="28">
        <f aca="true" t="shared" si="7" ref="U8:U34">IF(H8&gt;2,AVERAGE(K8:M8),0)</f>
        <v>372.5</v>
      </c>
      <c r="V8" s="12"/>
      <c r="W8" s="12"/>
      <c r="X8" s="12">
        <v>370.9</v>
      </c>
      <c r="Y8" s="12">
        <v>372.6</v>
      </c>
      <c r="Z8" s="12"/>
      <c r="AA8" s="12"/>
      <c r="AB8" s="12">
        <v>374</v>
      </c>
      <c r="AC8" s="12">
        <v>350.7</v>
      </c>
      <c r="AD8" s="12">
        <v>362.1</v>
      </c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</row>
    <row r="9" spans="1:52" ht="15">
      <c r="A9" s="22" t="s">
        <v>184</v>
      </c>
      <c r="B9" s="9">
        <v>1962</v>
      </c>
      <c r="C9" s="9">
        <v>57</v>
      </c>
      <c r="D9" s="9" t="s">
        <v>171</v>
      </c>
      <c r="E9" s="9" t="s">
        <v>134</v>
      </c>
      <c r="F9" s="9" t="s">
        <v>123</v>
      </c>
      <c r="G9" s="22" t="s">
        <v>185</v>
      </c>
      <c r="H9" s="9">
        <f t="shared" si="1"/>
        <v>2</v>
      </c>
      <c r="I9" s="12">
        <f aca="true" t="shared" si="8" ref="I9:I34">K9-J9</f>
        <v>0</v>
      </c>
      <c r="J9" s="26">
        <f t="shared" si="2"/>
        <v>352.4</v>
      </c>
      <c r="K9" s="24">
        <f t="shared" si="3"/>
        <v>352.4</v>
      </c>
      <c r="L9" s="12">
        <f t="shared" si="4"/>
        <v>352.4</v>
      </c>
      <c r="M9" s="12">
        <f t="shared" si="5"/>
        <v>0</v>
      </c>
      <c r="N9" s="12">
        <f>IF(H9&gt;0,LARGE(V9:AC9,1),0)</f>
        <v>352.4</v>
      </c>
      <c r="O9" s="12">
        <f aca="true" t="shared" si="9" ref="O9:O34">IF((AD9+AF9)&gt;0,LARGE(AD9:AF9,1),0)</f>
        <v>0</v>
      </c>
      <c r="P9" s="12"/>
      <c r="Q9" s="12"/>
      <c r="R9" s="12"/>
      <c r="S9" s="12"/>
      <c r="T9" s="12">
        <f t="shared" si="6"/>
        <v>352.4</v>
      </c>
      <c r="U9" s="28">
        <f t="shared" si="7"/>
        <v>0</v>
      </c>
      <c r="V9" s="12"/>
      <c r="W9" s="12"/>
      <c r="X9" s="12"/>
      <c r="Y9" s="12"/>
      <c r="Z9" s="12"/>
      <c r="AA9" s="12"/>
      <c r="AB9" s="12">
        <v>352.4</v>
      </c>
      <c r="AC9" s="12">
        <v>352.4</v>
      </c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2" ht="15">
      <c r="A10" s="9" t="s">
        <v>148</v>
      </c>
      <c r="B10" s="9">
        <v>1954</v>
      </c>
      <c r="C10" s="9">
        <v>65</v>
      </c>
      <c r="D10" s="9" t="s">
        <v>171</v>
      </c>
      <c r="E10" s="9" t="s">
        <v>135</v>
      </c>
      <c r="F10" s="9" t="s">
        <v>124</v>
      </c>
      <c r="G10" s="9" t="s">
        <v>37</v>
      </c>
      <c r="H10" s="9">
        <f t="shared" si="1"/>
        <v>1</v>
      </c>
      <c r="I10" s="12">
        <f t="shared" si="8"/>
        <v>0</v>
      </c>
      <c r="J10" s="26">
        <f t="shared" si="2"/>
        <v>310.5</v>
      </c>
      <c r="K10" s="24">
        <f t="shared" si="3"/>
        <v>310.5</v>
      </c>
      <c r="L10" s="12">
        <f t="shared" si="4"/>
        <v>0</v>
      </c>
      <c r="M10" s="12">
        <f t="shared" si="5"/>
        <v>0</v>
      </c>
      <c r="N10" s="12">
        <f>IF(H10&gt;0,LARGE(V10:AC10,1),0)</f>
        <v>310.5</v>
      </c>
      <c r="O10" s="12">
        <f t="shared" si="9"/>
        <v>0</v>
      </c>
      <c r="P10" s="12"/>
      <c r="Q10" s="12"/>
      <c r="R10" s="12"/>
      <c r="S10" s="12"/>
      <c r="T10" s="12">
        <f t="shared" si="6"/>
        <v>310.5</v>
      </c>
      <c r="U10" s="28">
        <f t="shared" si="7"/>
        <v>0</v>
      </c>
      <c r="V10" s="12"/>
      <c r="W10" s="12">
        <v>310.5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5">
      <c r="A11" s="9" t="s">
        <v>158</v>
      </c>
      <c r="B11" s="9">
        <v>1957</v>
      </c>
      <c r="C11" s="9">
        <v>62</v>
      </c>
      <c r="D11" s="9" t="s">
        <v>171</v>
      </c>
      <c r="E11" s="9" t="s">
        <v>134</v>
      </c>
      <c r="F11" s="9" t="s">
        <v>124</v>
      </c>
      <c r="G11" s="9" t="s">
        <v>159</v>
      </c>
      <c r="H11" s="9">
        <f t="shared" si="1"/>
        <v>1</v>
      </c>
      <c r="I11" s="12">
        <f t="shared" si="8"/>
        <v>0</v>
      </c>
      <c r="J11" s="26">
        <f t="shared" si="2"/>
        <v>277.2</v>
      </c>
      <c r="K11" s="24">
        <f t="shared" si="3"/>
        <v>277.2</v>
      </c>
      <c r="L11" s="12">
        <f t="shared" si="4"/>
        <v>0</v>
      </c>
      <c r="M11" s="12">
        <f t="shared" si="5"/>
        <v>0</v>
      </c>
      <c r="N11" s="12">
        <f>IF(H11&gt;0,LARGE(V11:AC11,1),0)</f>
        <v>277.2</v>
      </c>
      <c r="O11" s="12">
        <f t="shared" si="9"/>
        <v>0</v>
      </c>
      <c r="P11" s="12"/>
      <c r="Q11" s="12"/>
      <c r="R11" s="12"/>
      <c r="S11" s="12"/>
      <c r="T11" s="12">
        <f t="shared" si="6"/>
        <v>277.2</v>
      </c>
      <c r="U11" s="28">
        <f t="shared" si="7"/>
        <v>0</v>
      </c>
      <c r="V11" s="12"/>
      <c r="W11" s="12"/>
      <c r="X11" s="12">
        <v>277.2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</row>
    <row r="12" spans="1:52" ht="15">
      <c r="A12" s="9" t="s">
        <v>214</v>
      </c>
      <c r="B12" s="9">
        <v>1954</v>
      </c>
      <c r="C12" s="9">
        <v>65</v>
      </c>
      <c r="D12" s="9" t="s">
        <v>171</v>
      </c>
      <c r="E12" s="9" t="s">
        <v>135</v>
      </c>
      <c r="F12" s="9" t="s">
        <v>124</v>
      </c>
      <c r="G12" s="9" t="s">
        <v>8</v>
      </c>
      <c r="H12" s="9">
        <f t="shared" si="1"/>
        <v>2</v>
      </c>
      <c r="I12" s="12">
        <f t="shared" si="8"/>
        <v>5.099999999999966</v>
      </c>
      <c r="J12" s="26">
        <f t="shared" si="2"/>
        <v>384.8</v>
      </c>
      <c r="K12" s="24">
        <f t="shared" si="3"/>
        <v>389.9</v>
      </c>
      <c r="L12" s="12">
        <f t="shared" si="4"/>
        <v>384.8</v>
      </c>
      <c r="M12" s="12">
        <f t="shared" si="5"/>
        <v>0</v>
      </c>
      <c r="N12" s="12">
        <v>0</v>
      </c>
      <c r="O12" s="12">
        <f t="shared" si="9"/>
        <v>389.9</v>
      </c>
      <c r="P12" s="12"/>
      <c r="Q12" s="12"/>
      <c r="R12" s="12"/>
      <c r="S12" s="12"/>
      <c r="T12" s="12">
        <f t="shared" si="6"/>
        <v>387.35</v>
      </c>
      <c r="U12" s="28">
        <f t="shared" si="7"/>
        <v>0</v>
      </c>
      <c r="V12" s="12"/>
      <c r="W12" s="12"/>
      <c r="X12" s="12"/>
      <c r="Y12" s="12"/>
      <c r="Z12" s="12"/>
      <c r="AA12" s="12"/>
      <c r="AB12" s="12"/>
      <c r="AC12" s="12"/>
      <c r="AD12" s="12">
        <v>384.8</v>
      </c>
      <c r="AE12" s="12">
        <v>389.9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</row>
    <row r="13" spans="1:52" ht="15">
      <c r="A13" s="22" t="s">
        <v>179</v>
      </c>
      <c r="B13" s="9">
        <v>1968</v>
      </c>
      <c r="C13" s="9">
        <v>51</v>
      </c>
      <c r="D13" s="9" t="s">
        <v>171</v>
      </c>
      <c r="E13" s="9" t="s">
        <v>133</v>
      </c>
      <c r="F13" s="9" t="s">
        <v>123</v>
      </c>
      <c r="G13" s="9" t="s">
        <v>27</v>
      </c>
      <c r="H13" s="9">
        <f t="shared" si="1"/>
        <v>3</v>
      </c>
      <c r="I13" s="12">
        <f t="shared" si="8"/>
        <v>17.69999999999999</v>
      </c>
      <c r="J13" s="26">
        <f t="shared" si="2"/>
        <v>375.8</v>
      </c>
      <c r="K13" s="24">
        <f t="shared" si="3"/>
        <v>393.5</v>
      </c>
      <c r="L13" s="12">
        <f t="shared" si="4"/>
        <v>383.6</v>
      </c>
      <c r="M13" s="12">
        <f t="shared" si="5"/>
        <v>375.8</v>
      </c>
      <c r="N13" s="12">
        <f>IF(H13&gt;0,LARGE(V13:AC13,1),0)</f>
        <v>393.5</v>
      </c>
      <c r="O13" s="12">
        <f t="shared" si="9"/>
        <v>375.8</v>
      </c>
      <c r="P13" s="12"/>
      <c r="Q13" s="12"/>
      <c r="R13" s="12"/>
      <c r="S13" s="12"/>
      <c r="T13" s="12">
        <f t="shared" si="6"/>
        <v>384.3</v>
      </c>
      <c r="U13" s="28">
        <f t="shared" si="7"/>
        <v>384.3</v>
      </c>
      <c r="V13" s="12"/>
      <c r="W13" s="12"/>
      <c r="X13" s="12"/>
      <c r="Y13" s="12"/>
      <c r="Z13" s="12"/>
      <c r="AA13" s="12"/>
      <c r="AB13" s="12">
        <v>393.5</v>
      </c>
      <c r="AC13" s="12">
        <v>383.6</v>
      </c>
      <c r="AD13" s="12">
        <v>375.8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52" ht="15">
      <c r="A14" s="22" t="s">
        <v>181</v>
      </c>
      <c r="B14" s="9">
        <v>1950</v>
      </c>
      <c r="C14" s="9">
        <v>69</v>
      </c>
      <c r="D14" s="9" t="s">
        <v>171</v>
      </c>
      <c r="E14" s="9" t="s">
        <v>136</v>
      </c>
      <c r="F14" s="9" t="s">
        <v>103</v>
      </c>
      <c r="G14" s="22" t="s">
        <v>39</v>
      </c>
      <c r="H14" s="9">
        <f t="shared" si="1"/>
        <v>2</v>
      </c>
      <c r="I14" s="12">
        <f t="shared" si="8"/>
        <v>14.200000000000045</v>
      </c>
      <c r="J14" s="26">
        <f t="shared" si="2"/>
        <v>364.4</v>
      </c>
      <c r="K14" s="24">
        <f t="shared" si="3"/>
        <v>378.6</v>
      </c>
      <c r="L14" s="12">
        <f t="shared" si="4"/>
        <v>364.4</v>
      </c>
      <c r="M14" s="12">
        <f t="shared" si="5"/>
        <v>0</v>
      </c>
      <c r="N14" s="12">
        <f>IF(H14&gt;0,LARGE(V14:AC14,1),0)</f>
        <v>378.6</v>
      </c>
      <c r="O14" s="12">
        <f t="shared" si="9"/>
        <v>0</v>
      </c>
      <c r="P14" s="12"/>
      <c r="Q14" s="12"/>
      <c r="R14" s="12"/>
      <c r="S14" s="12"/>
      <c r="T14" s="12">
        <f t="shared" si="6"/>
        <v>371.5</v>
      </c>
      <c r="U14" s="28">
        <f t="shared" si="7"/>
        <v>0</v>
      </c>
      <c r="V14" s="12"/>
      <c r="W14" s="12"/>
      <c r="X14" s="12"/>
      <c r="Y14" s="12"/>
      <c r="Z14" s="12"/>
      <c r="AA14" s="12"/>
      <c r="AB14" s="12">
        <v>364.4</v>
      </c>
      <c r="AC14" s="12">
        <v>378.6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</row>
    <row r="15" spans="1:52" ht="15">
      <c r="A15" s="9" t="s">
        <v>213</v>
      </c>
      <c r="B15" s="9">
        <v>1954</v>
      </c>
      <c r="C15" s="9">
        <v>65</v>
      </c>
      <c r="D15" s="9" t="s">
        <v>171</v>
      </c>
      <c r="E15" s="9" t="s">
        <v>135</v>
      </c>
      <c r="F15" s="9" t="s">
        <v>124</v>
      </c>
      <c r="G15" s="9" t="s">
        <v>108</v>
      </c>
      <c r="H15" s="9">
        <f t="shared" si="1"/>
        <v>1</v>
      </c>
      <c r="I15" s="12">
        <f t="shared" si="8"/>
        <v>0</v>
      </c>
      <c r="J15" s="26">
        <f t="shared" si="2"/>
        <v>387.1</v>
      </c>
      <c r="K15" s="24">
        <f t="shared" si="3"/>
        <v>387.1</v>
      </c>
      <c r="L15" s="12">
        <f t="shared" si="4"/>
        <v>0</v>
      </c>
      <c r="M15" s="12">
        <f t="shared" si="5"/>
        <v>0</v>
      </c>
      <c r="N15" s="12">
        <v>0</v>
      </c>
      <c r="O15" s="12">
        <f t="shared" si="9"/>
        <v>387.1</v>
      </c>
      <c r="P15" s="12"/>
      <c r="Q15" s="12"/>
      <c r="R15" s="12"/>
      <c r="S15" s="12"/>
      <c r="T15" s="12">
        <f t="shared" si="6"/>
        <v>387.1</v>
      </c>
      <c r="U15" s="28">
        <f t="shared" si="7"/>
        <v>0</v>
      </c>
      <c r="V15" s="12"/>
      <c r="W15" s="12"/>
      <c r="X15" s="12"/>
      <c r="Y15" s="12"/>
      <c r="Z15" s="12"/>
      <c r="AA15" s="12"/>
      <c r="AB15" s="12"/>
      <c r="AC15" s="12"/>
      <c r="AD15" s="12">
        <v>387.1</v>
      </c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</row>
    <row r="16" spans="1:52" ht="15">
      <c r="A16" s="9" t="s">
        <v>153</v>
      </c>
      <c r="B16" s="9">
        <v>1950</v>
      </c>
      <c r="C16" s="9">
        <v>69</v>
      </c>
      <c r="D16" s="9" t="s">
        <v>171</v>
      </c>
      <c r="E16" s="9" t="s">
        <v>136</v>
      </c>
      <c r="F16" s="9" t="s">
        <v>124</v>
      </c>
      <c r="G16" s="9" t="s">
        <v>108</v>
      </c>
      <c r="H16" s="9">
        <f t="shared" si="1"/>
        <v>2</v>
      </c>
      <c r="I16" s="12">
        <f t="shared" si="8"/>
        <v>8.899999999999977</v>
      </c>
      <c r="J16" s="26">
        <f t="shared" si="2"/>
        <v>376.6</v>
      </c>
      <c r="K16" s="24">
        <f t="shared" si="3"/>
        <v>385.5</v>
      </c>
      <c r="L16" s="12">
        <f t="shared" si="4"/>
        <v>376.6</v>
      </c>
      <c r="M16" s="12">
        <f t="shared" si="5"/>
        <v>0</v>
      </c>
      <c r="N16" s="12">
        <f aca="true" t="shared" si="10" ref="N16:N27">IF(H16&gt;0,LARGE(V16:AC16,1),0)</f>
        <v>385.5</v>
      </c>
      <c r="O16" s="12">
        <f t="shared" si="9"/>
        <v>376.6</v>
      </c>
      <c r="P16" s="12"/>
      <c r="Q16" s="12"/>
      <c r="R16" s="12"/>
      <c r="S16" s="12"/>
      <c r="T16" s="12">
        <f t="shared" si="6"/>
        <v>381.05</v>
      </c>
      <c r="U16" s="28">
        <f t="shared" si="7"/>
        <v>0</v>
      </c>
      <c r="V16" s="12"/>
      <c r="W16" s="12"/>
      <c r="X16" s="12">
        <v>385.5</v>
      </c>
      <c r="Y16" s="12"/>
      <c r="Z16" s="12"/>
      <c r="AA16" s="12"/>
      <c r="AB16" s="12"/>
      <c r="AC16" s="12"/>
      <c r="AD16" s="12">
        <v>376.6</v>
      </c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</row>
    <row r="17" spans="1:52" ht="15">
      <c r="A17" s="22" t="s">
        <v>182</v>
      </c>
      <c r="B17" s="9">
        <v>1961</v>
      </c>
      <c r="C17" s="9">
        <v>58</v>
      </c>
      <c r="D17" s="9" t="s">
        <v>171</v>
      </c>
      <c r="E17" s="9" t="s">
        <v>134</v>
      </c>
      <c r="F17" s="9" t="s">
        <v>123</v>
      </c>
      <c r="G17" s="22" t="s">
        <v>183</v>
      </c>
      <c r="H17" s="9">
        <f t="shared" si="1"/>
        <v>1</v>
      </c>
      <c r="I17" s="12">
        <f t="shared" si="8"/>
        <v>0</v>
      </c>
      <c r="J17" s="26">
        <f t="shared" si="2"/>
        <v>354.3</v>
      </c>
      <c r="K17" s="24">
        <f t="shared" si="3"/>
        <v>354.3</v>
      </c>
      <c r="L17" s="12">
        <f t="shared" si="4"/>
        <v>0</v>
      </c>
      <c r="M17" s="12">
        <f t="shared" si="5"/>
        <v>0</v>
      </c>
      <c r="N17" s="12">
        <f t="shared" si="10"/>
        <v>354.3</v>
      </c>
      <c r="O17" s="12">
        <f t="shared" si="9"/>
        <v>0</v>
      </c>
      <c r="P17" s="12"/>
      <c r="Q17" s="12"/>
      <c r="R17" s="12"/>
      <c r="S17" s="12"/>
      <c r="T17" s="12">
        <f t="shared" si="6"/>
        <v>354.3</v>
      </c>
      <c r="U17" s="28">
        <f t="shared" si="7"/>
        <v>0</v>
      </c>
      <c r="V17" s="12"/>
      <c r="W17" s="12"/>
      <c r="X17" s="12"/>
      <c r="Y17" s="12"/>
      <c r="Z17" s="12"/>
      <c r="AA17" s="12"/>
      <c r="AB17" s="12">
        <v>354.3</v>
      </c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</row>
    <row r="18" spans="1:52" ht="15">
      <c r="A18" s="9" t="s">
        <v>3</v>
      </c>
      <c r="B18" s="9">
        <v>1969</v>
      </c>
      <c r="C18" s="9">
        <v>50</v>
      </c>
      <c r="D18" s="9" t="s">
        <v>171</v>
      </c>
      <c r="E18" s="9" t="s">
        <v>133</v>
      </c>
      <c r="F18" s="9" t="s">
        <v>123</v>
      </c>
      <c r="G18" s="9" t="s">
        <v>4</v>
      </c>
      <c r="H18" s="9">
        <f t="shared" si="1"/>
        <v>5</v>
      </c>
      <c r="I18" s="12">
        <f t="shared" si="8"/>
        <v>24.30000000000001</v>
      </c>
      <c r="J18" s="26">
        <f t="shared" si="2"/>
        <v>337</v>
      </c>
      <c r="K18" s="24">
        <f t="shared" si="3"/>
        <v>361.3</v>
      </c>
      <c r="L18" s="12">
        <f t="shared" si="4"/>
        <v>352.1</v>
      </c>
      <c r="M18" s="12">
        <f t="shared" si="5"/>
        <v>340.8</v>
      </c>
      <c r="N18" s="12">
        <f t="shared" si="10"/>
        <v>340.8</v>
      </c>
      <c r="O18" s="12">
        <f t="shared" si="9"/>
        <v>361.3</v>
      </c>
      <c r="P18" s="12"/>
      <c r="Q18" s="12"/>
      <c r="R18" s="12"/>
      <c r="S18" s="12"/>
      <c r="T18" s="12">
        <f t="shared" si="6"/>
        <v>345.67999999999995</v>
      </c>
      <c r="U18" s="28">
        <f t="shared" si="7"/>
        <v>351.40000000000003</v>
      </c>
      <c r="V18" s="12"/>
      <c r="W18" s="12">
        <v>337.2</v>
      </c>
      <c r="X18" s="12">
        <v>337</v>
      </c>
      <c r="Y18" s="12">
        <v>340.8</v>
      </c>
      <c r="Z18" s="12"/>
      <c r="AA18" s="12"/>
      <c r="AB18" s="12"/>
      <c r="AC18" s="12"/>
      <c r="AD18" s="12">
        <v>352.1</v>
      </c>
      <c r="AE18" s="12">
        <v>361.3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</row>
    <row r="19" spans="1:52" ht="15">
      <c r="A19" s="9" t="s">
        <v>147</v>
      </c>
      <c r="B19" s="9">
        <v>1965</v>
      </c>
      <c r="C19" s="9">
        <v>54</v>
      </c>
      <c r="D19" s="9" t="s">
        <v>171</v>
      </c>
      <c r="E19" s="9" t="s">
        <v>134</v>
      </c>
      <c r="F19" s="9" t="s">
        <v>124</v>
      </c>
      <c r="G19" s="9" t="s">
        <v>41</v>
      </c>
      <c r="H19" s="9">
        <f t="shared" si="1"/>
        <v>2</v>
      </c>
      <c r="I19" s="12">
        <f t="shared" si="8"/>
        <v>21.19999999999999</v>
      </c>
      <c r="J19" s="26">
        <f t="shared" si="2"/>
        <v>341.3</v>
      </c>
      <c r="K19" s="24">
        <f t="shared" si="3"/>
        <v>362.5</v>
      </c>
      <c r="L19" s="12">
        <f t="shared" si="4"/>
        <v>341.3</v>
      </c>
      <c r="M19" s="12">
        <f t="shared" si="5"/>
        <v>0</v>
      </c>
      <c r="N19" s="12">
        <f t="shared" si="10"/>
        <v>362.5</v>
      </c>
      <c r="O19" s="12">
        <f t="shared" si="9"/>
        <v>0</v>
      </c>
      <c r="P19" s="12"/>
      <c r="Q19" s="12"/>
      <c r="R19" s="12"/>
      <c r="S19" s="12"/>
      <c r="T19" s="12">
        <f t="shared" si="6"/>
        <v>351.9</v>
      </c>
      <c r="U19" s="28">
        <f t="shared" si="7"/>
        <v>0</v>
      </c>
      <c r="V19" s="12"/>
      <c r="W19" s="12">
        <v>341.3</v>
      </c>
      <c r="X19" s="12"/>
      <c r="Y19" s="12"/>
      <c r="Z19" s="12"/>
      <c r="AA19" s="12"/>
      <c r="AB19" s="12">
        <v>362.5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</row>
    <row r="20" spans="1:52" ht="15">
      <c r="A20" s="9" t="s">
        <v>152</v>
      </c>
      <c r="B20" s="9">
        <v>1970</v>
      </c>
      <c r="C20" s="9">
        <v>49</v>
      </c>
      <c r="D20" s="9" t="s">
        <v>171</v>
      </c>
      <c r="E20" s="9" t="s">
        <v>133</v>
      </c>
      <c r="F20" s="9" t="s">
        <v>123</v>
      </c>
      <c r="G20" s="9" t="s">
        <v>108</v>
      </c>
      <c r="H20" s="9">
        <f t="shared" si="1"/>
        <v>1</v>
      </c>
      <c r="I20" s="12">
        <f t="shared" si="8"/>
        <v>0</v>
      </c>
      <c r="J20" s="26">
        <f t="shared" si="2"/>
        <v>388.6</v>
      </c>
      <c r="K20" s="24">
        <f t="shared" si="3"/>
        <v>388.6</v>
      </c>
      <c r="L20" s="12">
        <f t="shared" si="4"/>
        <v>0</v>
      </c>
      <c r="M20" s="12">
        <f t="shared" si="5"/>
        <v>0</v>
      </c>
      <c r="N20" s="12">
        <f t="shared" si="10"/>
        <v>388.6</v>
      </c>
      <c r="O20" s="12">
        <f t="shared" si="9"/>
        <v>0</v>
      </c>
      <c r="P20" s="12"/>
      <c r="Q20" s="12"/>
      <c r="R20" s="12"/>
      <c r="S20" s="12"/>
      <c r="T20" s="12">
        <f t="shared" si="6"/>
        <v>388.6</v>
      </c>
      <c r="U20" s="28">
        <f t="shared" si="7"/>
        <v>0</v>
      </c>
      <c r="V20" s="12"/>
      <c r="W20" s="12"/>
      <c r="X20" s="12">
        <v>388.6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</row>
    <row r="21" spans="1:52" ht="15">
      <c r="A21" s="9" t="s">
        <v>122</v>
      </c>
      <c r="B21" s="9">
        <v>1968</v>
      </c>
      <c r="C21" s="9">
        <v>51</v>
      </c>
      <c r="D21" s="9" t="s">
        <v>171</v>
      </c>
      <c r="E21" s="9" t="s">
        <v>133</v>
      </c>
      <c r="F21" s="9" t="s">
        <v>123</v>
      </c>
      <c r="G21" s="9" t="s">
        <v>23</v>
      </c>
      <c r="H21" s="9">
        <f t="shared" si="1"/>
        <v>7</v>
      </c>
      <c r="I21" s="12">
        <f t="shared" si="8"/>
        <v>15.399999999999977</v>
      </c>
      <c r="J21" s="26">
        <f t="shared" si="2"/>
        <v>366</v>
      </c>
      <c r="K21" s="24">
        <f t="shared" si="3"/>
        <v>381.4</v>
      </c>
      <c r="L21" s="12">
        <f t="shared" si="4"/>
        <v>380.3</v>
      </c>
      <c r="M21" s="12">
        <f t="shared" si="5"/>
        <v>380.1</v>
      </c>
      <c r="N21" s="12">
        <f t="shared" si="10"/>
        <v>381.4</v>
      </c>
      <c r="O21" s="12">
        <f>IF((AE21)&gt;0,LARGE(AD21:AF21,1),0)</f>
        <v>371.8</v>
      </c>
      <c r="P21" s="12"/>
      <c r="Q21" s="12"/>
      <c r="R21" s="12"/>
      <c r="S21" s="12"/>
      <c r="T21" s="12">
        <f t="shared" si="6"/>
        <v>375.5571428571429</v>
      </c>
      <c r="U21" s="28">
        <f t="shared" si="7"/>
        <v>380.6000000000001</v>
      </c>
      <c r="V21" s="12">
        <v>366</v>
      </c>
      <c r="W21" s="12">
        <v>381.4</v>
      </c>
      <c r="X21" s="12">
        <v>380.3</v>
      </c>
      <c r="Y21" s="12">
        <v>380.1</v>
      </c>
      <c r="Z21" s="12"/>
      <c r="AA21" s="12"/>
      <c r="AB21" s="12">
        <v>375.1</v>
      </c>
      <c r="AC21" s="12">
        <v>374.2</v>
      </c>
      <c r="AD21" s="12"/>
      <c r="AE21" s="12">
        <v>371.8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</row>
    <row r="22" spans="1:52" ht="15">
      <c r="A22" s="9" t="s">
        <v>90</v>
      </c>
      <c r="B22" s="9">
        <v>1954</v>
      </c>
      <c r="C22" s="9">
        <v>65</v>
      </c>
      <c r="D22" s="9" t="s">
        <v>171</v>
      </c>
      <c r="E22" s="9" t="s">
        <v>135</v>
      </c>
      <c r="F22" s="9" t="s">
        <v>124</v>
      </c>
      <c r="G22" s="9" t="s">
        <v>91</v>
      </c>
      <c r="H22" s="9">
        <f t="shared" si="1"/>
        <v>6</v>
      </c>
      <c r="I22" s="12">
        <f t="shared" si="8"/>
        <v>40.39999999999998</v>
      </c>
      <c r="J22" s="26">
        <f t="shared" si="2"/>
        <v>317.5</v>
      </c>
      <c r="K22" s="24">
        <f t="shared" si="3"/>
        <v>357.9</v>
      </c>
      <c r="L22" s="12">
        <f t="shared" si="4"/>
        <v>351.6</v>
      </c>
      <c r="M22" s="12">
        <f t="shared" si="5"/>
        <v>349.6</v>
      </c>
      <c r="N22" s="12">
        <f t="shared" si="10"/>
        <v>357.9</v>
      </c>
      <c r="O22" s="12">
        <f t="shared" si="9"/>
        <v>351.6</v>
      </c>
      <c r="P22" s="12"/>
      <c r="Q22" s="12"/>
      <c r="R22" s="12"/>
      <c r="S22" s="12"/>
      <c r="T22" s="12">
        <f t="shared" si="6"/>
        <v>341.6166666666666</v>
      </c>
      <c r="U22" s="28">
        <f t="shared" si="7"/>
        <v>353.0333333333333</v>
      </c>
      <c r="V22" s="12"/>
      <c r="W22" s="12">
        <v>344.1</v>
      </c>
      <c r="X22" s="12"/>
      <c r="Y22" s="12">
        <v>349.6</v>
      </c>
      <c r="Z22" s="12"/>
      <c r="AA22" s="12"/>
      <c r="AB22" s="12">
        <v>317.5</v>
      </c>
      <c r="AC22" s="12">
        <v>357.9</v>
      </c>
      <c r="AD22" s="12">
        <v>329</v>
      </c>
      <c r="AE22" s="12">
        <v>351.6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</row>
    <row r="23" spans="1:52" ht="15">
      <c r="A23" s="9" t="s">
        <v>106</v>
      </c>
      <c r="B23" s="9">
        <v>1966</v>
      </c>
      <c r="C23" s="9">
        <v>53</v>
      </c>
      <c r="D23" s="9" t="s">
        <v>171</v>
      </c>
      <c r="E23" s="9" t="s">
        <v>133</v>
      </c>
      <c r="F23" s="9" t="s">
        <v>123</v>
      </c>
      <c r="G23" s="9" t="s">
        <v>8</v>
      </c>
      <c r="H23" s="9">
        <f t="shared" si="1"/>
        <v>3</v>
      </c>
      <c r="I23" s="12">
        <f t="shared" si="8"/>
        <v>5.400000000000034</v>
      </c>
      <c r="J23" s="26">
        <f t="shared" si="2"/>
        <v>389.4</v>
      </c>
      <c r="K23" s="24">
        <f t="shared" si="3"/>
        <v>394.8</v>
      </c>
      <c r="L23" s="12">
        <f t="shared" si="4"/>
        <v>390.9</v>
      </c>
      <c r="M23" s="12">
        <f t="shared" si="5"/>
        <v>389.4</v>
      </c>
      <c r="N23" s="12">
        <f t="shared" si="10"/>
        <v>394.8</v>
      </c>
      <c r="O23" s="12">
        <f t="shared" si="9"/>
        <v>0</v>
      </c>
      <c r="P23" s="12"/>
      <c r="Q23" s="12"/>
      <c r="R23" s="12"/>
      <c r="S23" s="12"/>
      <c r="T23" s="12">
        <f t="shared" si="6"/>
        <v>391.7</v>
      </c>
      <c r="U23" s="28">
        <f t="shared" si="7"/>
        <v>391.7</v>
      </c>
      <c r="V23" s="12"/>
      <c r="W23" s="12">
        <v>389.4</v>
      </c>
      <c r="X23" s="12"/>
      <c r="Y23" s="12"/>
      <c r="Z23" s="12"/>
      <c r="AA23" s="12"/>
      <c r="AB23" s="12">
        <v>390.9</v>
      </c>
      <c r="AC23" s="12">
        <v>394.8</v>
      </c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</row>
    <row r="24" spans="1:52" ht="15">
      <c r="A24" s="22" t="s">
        <v>180</v>
      </c>
      <c r="B24" s="9">
        <v>1972</v>
      </c>
      <c r="C24" s="9">
        <v>47</v>
      </c>
      <c r="D24" s="9" t="s">
        <v>171</v>
      </c>
      <c r="E24" s="9" t="s">
        <v>133</v>
      </c>
      <c r="F24" s="9" t="s">
        <v>123</v>
      </c>
      <c r="G24" s="22" t="s">
        <v>43</v>
      </c>
      <c r="H24" s="9">
        <f t="shared" si="1"/>
        <v>2</v>
      </c>
      <c r="I24" s="12">
        <f t="shared" si="8"/>
        <v>2.8000000000000114</v>
      </c>
      <c r="J24" s="26">
        <f t="shared" si="2"/>
        <v>380.4</v>
      </c>
      <c r="K24" s="24">
        <f t="shared" si="3"/>
        <v>383.2</v>
      </c>
      <c r="L24" s="12">
        <f t="shared" si="4"/>
        <v>380.4</v>
      </c>
      <c r="M24" s="12">
        <f t="shared" si="5"/>
        <v>0</v>
      </c>
      <c r="N24" s="12">
        <f t="shared" si="10"/>
        <v>383.2</v>
      </c>
      <c r="O24" s="12">
        <f t="shared" si="9"/>
        <v>0</v>
      </c>
      <c r="P24" s="12"/>
      <c r="Q24" s="12"/>
      <c r="R24" s="12"/>
      <c r="S24" s="12"/>
      <c r="T24" s="12">
        <f t="shared" si="6"/>
        <v>381.79999999999995</v>
      </c>
      <c r="U24" s="28">
        <f t="shared" si="7"/>
        <v>0</v>
      </c>
      <c r="V24" s="12"/>
      <c r="W24" s="12"/>
      <c r="X24" s="12"/>
      <c r="Y24" s="12"/>
      <c r="Z24" s="12"/>
      <c r="AA24" s="12"/>
      <c r="AB24" s="12">
        <v>383.2</v>
      </c>
      <c r="AC24" s="12">
        <v>380.4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</row>
    <row r="25" spans="1:52" ht="15">
      <c r="A25" s="9" t="s">
        <v>157</v>
      </c>
      <c r="B25" s="9">
        <v>1962</v>
      </c>
      <c r="C25" s="9">
        <v>57</v>
      </c>
      <c r="D25" s="9" t="s">
        <v>171</v>
      </c>
      <c r="E25" s="9" t="s">
        <v>134</v>
      </c>
      <c r="F25" s="9" t="s">
        <v>123</v>
      </c>
      <c r="G25" s="9" t="s">
        <v>39</v>
      </c>
      <c r="H25" s="9">
        <f t="shared" si="1"/>
        <v>2</v>
      </c>
      <c r="I25" s="12">
        <f t="shared" si="8"/>
        <v>27.899999999999977</v>
      </c>
      <c r="J25" s="26">
        <f t="shared" si="2"/>
        <v>356</v>
      </c>
      <c r="K25" s="24">
        <f t="shared" si="3"/>
        <v>383.9</v>
      </c>
      <c r="L25" s="12">
        <f t="shared" si="4"/>
        <v>356</v>
      </c>
      <c r="M25" s="12">
        <f t="shared" si="5"/>
        <v>0</v>
      </c>
      <c r="N25" s="12">
        <f t="shared" si="10"/>
        <v>383.9</v>
      </c>
      <c r="O25" s="12">
        <f t="shared" si="9"/>
        <v>0</v>
      </c>
      <c r="P25" s="12"/>
      <c r="Q25" s="12"/>
      <c r="R25" s="12"/>
      <c r="S25" s="12"/>
      <c r="T25" s="12">
        <f t="shared" si="6"/>
        <v>369.95</v>
      </c>
      <c r="U25" s="28">
        <f t="shared" si="7"/>
        <v>0</v>
      </c>
      <c r="V25" s="12"/>
      <c r="W25" s="12"/>
      <c r="X25" s="12">
        <v>356</v>
      </c>
      <c r="Y25" s="12">
        <v>383.9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</row>
    <row r="26" spans="1:52" ht="15">
      <c r="A26" s="9" t="s">
        <v>154</v>
      </c>
      <c r="B26" s="9">
        <v>1969</v>
      </c>
      <c r="C26" s="9">
        <v>50</v>
      </c>
      <c r="D26" s="9" t="s">
        <v>171</v>
      </c>
      <c r="E26" s="9" t="s">
        <v>133</v>
      </c>
      <c r="F26" s="9" t="s">
        <v>123</v>
      </c>
      <c r="G26" s="9" t="s">
        <v>155</v>
      </c>
      <c r="H26" s="9">
        <f t="shared" si="1"/>
        <v>2</v>
      </c>
      <c r="I26" s="12">
        <f t="shared" si="8"/>
        <v>29.30000000000001</v>
      </c>
      <c r="J26" s="26">
        <f t="shared" si="2"/>
        <v>345.5</v>
      </c>
      <c r="K26" s="24">
        <f t="shared" si="3"/>
        <v>374.8</v>
      </c>
      <c r="L26" s="12">
        <f t="shared" si="4"/>
        <v>345.5</v>
      </c>
      <c r="M26" s="12">
        <f t="shared" si="5"/>
        <v>0</v>
      </c>
      <c r="N26" s="12">
        <f t="shared" si="10"/>
        <v>374.8</v>
      </c>
      <c r="O26" s="12">
        <f t="shared" si="9"/>
        <v>345.5</v>
      </c>
      <c r="P26" s="12"/>
      <c r="Q26" s="12"/>
      <c r="R26" s="12"/>
      <c r="S26" s="12"/>
      <c r="T26" s="12">
        <f t="shared" si="6"/>
        <v>360.15</v>
      </c>
      <c r="U26" s="28">
        <f t="shared" si="7"/>
        <v>0</v>
      </c>
      <c r="V26" s="12"/>
      <c r="W26" s="12"/>
      <c r="X26" s="12">
        <v>374.8</v>
      </c>
      <c r="Y26" s="12"/>
      <c r="Z26" s="12"/>
      <c r="AA26" s="12"/>
      <c r="AB26" s="12"/>
      <c r="AC26" s="12"/>
      <c r="AD26" s="12">
        <v>345.5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</row>
    <row r="27" spans="1:52" ht="15">
      <c r="A27" s="9" t="s">
        <v>49</v>
      </c>
      <c r="B27" s="9">
        <v>1963</v>
      </c>
      <c r="C27" s="9">
        <v>56</v>
      </c>
      <c r="D27" s="9" t="s">
        <v>171</v>
      </c>
      <c r="E27" s="9" t="s">
        <v>134</v>
      </c>
      <c r="F27" s="9" t="s">
        <v>123</v>
      </c>
      <c r="G27" s="9" t="s">
        <v>50</v>
      </c>
      <c r="H27" s="9">
        <f t="shared" si="1"/>
        <v>6</v>
      </c>
      <c r="I27" s="12">
        <f t="shared" si="8"/>
        <v>21.100000000000023</v>
      </c>
      <c r="J27" s="26">
        <f t="shared" si="2"/>
        <v>367</v>
      </c>
      <c r="K27" s="24">
        <f t="shared" si="3"/>
        <v>388.1</v>
      </c>
      <c r="L27" s="12">
        <f t="shared" si="4"/>
        <v>384.5</v>
      </c>
      <c r="M27" s="12">
        <f t="shared" si="5"/>
        <v>377.3</v>
      </c>
      <c r="N27" s="12">
        <f t="shared" si="10"/>
        <v>388.1</v>
      </c>
      <c r="O27" s="12">
        <f t="shared" si="9"/>
        <v>375.9</v>
      </c>
      <c r="P27" s="12"/>
      <c r="Q27" s="12"/>
      <c r="R27" s="12"/>
      <c r="S27" s="12"/>
      <c r="T27" s="12">
        <f t="shared" si="6"/>
        <v>377.84999999999997</v>
      </c>
      <c r="U27" s="28">
        <f t="shared" si="7"/>
        <v>383.3</v>
      </c>
      <c r="V27" s="12"/>
      <c r="W27" s="12">
        <v>384.5</v>
      </c>
      <c r="X27" s="12"/>
      <c r="Y27" s="12">
        <v>377.3</v>
      </c>
      <c r="Z27" s="12"/>
      <c r="AA27" s="12"/>
      <c r="AB27" s="12">
        <v>367</v>
      </c>
      <c r="AC27" s="12">
        <v>388.1</v>
      </c>
      <c r="AD27" s="12">
        <v>374.3</v>
      </c>
      <c r="AE27" s="12">
        <v>375.9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</row>
    <row r="28" spans="1:52" ht="15">
      <c r="A28" s="9" t="s">
        <v>216</v>
      </c>
      <c r="B28" s="9">
        <v>1965</v>
      </c>
      <c r="C28" s="9">
        <v>54</v>
      </c>
      <c r="D28" s="9" t="s">
        <v>172</v>
      </c>
      <c r="E28" s="9" t="s">
        <v>186</v>
      </c>
      <c r="F28" s="9" t="s">
        <v>123</v>
      </c>
      <c r="G28" s="9" t="s">
        <v>162</v>
      </c>
      <c r="H28" s="9">
        <f t="shared" si="1"/>
        <v>2</v>
      </c>
      <c r="I28" s="12">
        <f t="shared" si="8"/>
        <v>11.800000000000011</v>
      </c>
      <c r="J28" s="26">
        <f t="shared" si="2"/>
        <v>339.7</v>
      </c>
      <c r="K28" s="24">
        <f t="shared" si="3"/>
        <v>351.5</v>
      </c>
      <c r="L28" s="12">
        <f t="shared" si="4"/>
        <v>339.7</v>
      </c>
      <c r="M28" s="12">
        <f t="shared" si="5"/>
        <v>0</v>
      </c>
      <c r="N28" s="12">
        <v>0</v>
      </c>
      <c r="O28" s="12">
        <f t="shared" si="9"/>
        <v>351.5</v>
      </c>
      <c r="P28" s="12"/>
      <c r="Q28" s="12"/>
      <c r="R28" s="12"/>
      <c r="S28" s="12"/>
      <c r="T28" s="12">
        <f t="shared" si="6"/>
        <v>345.6</v>
      </c>
      <c r="U28" s="28">
        <f t="shared" si="7"/>
        <v>0</v>
      </c>
      <c r="V28" s="12"/>
      <c r="W28" s="12"/>
      <c r="X28" s="12"/>
      <c r="Y28" s="12"/>
      <c r="Z28" s="12"/>
      <c r="AA28" s="12"/>
      <c r="AB28" s="12"/>
      <c r="AC28" s="12"/>
      <c r="AD28" s="12">
        <v>351.5</v>
      </c>
      <c r="AE28" s="12">
        <v>339.7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</row>
    <row r="29" spans="1:52" ht="15">
      <c r="A29" s="9" t="s">
        <v>161</v>
      </c>
      <c r="B29" s="9">
        <v>1969</v>
      </c>
      <c r="C29" s="9">
        <v>50</v>
      </c>
      <c r="D29" s="9" t="s">
        <v>172</v>
      </c>
      <c r="E29" s="9" t="s">
        <v>186</v>
      </c>
      <c r="F29" s="9" t="s">
        <v>123</v>
      </c>
      <c r="G29" s="9" t="s">
        <v>162</v>
      </c>
      <c r="H29" s="9">
        <f t="shared" si="1"/>
        <v>1</v>
      </c>
      <c r="I29" s="12">
        <f t="shared" si="8"/>
        <v>0</v>
      </c>
      <c r="J29" s="26">
        <f t="shared" si="2"/>
        <v>383.6</v>
      </c>
      <c r="K29" s="24">
        <f t="shared" si="3"/>
        <v>383.6</v>
      </c>
      <c r="L29" s="12">
        <f t="shared" si="4"/>
        <v>0</v>
      </c>
      <c r="M29" s="12">
        <f t="shared" si="5"/>
        <v>0</v>
      </c>
      <c r="N29" s="12">
        <f>IF(H29&gt;0,LARGE(V29:AC29,1),0)</f>
        <v>383.6</v>
      </c>
      <c r="O29" s="12">
        <f t="shared" si="9"/>
        <v>0</v>
      </c>
      <c r="P29" s="12"/>
      <c r="Q29" s="12"/>
      <c r="R29" s="12"/>
      <c r="S29" s="12"/>
      <c r="T29" s="12">
        <f t="shared" si="6"/>
        <v>383.6</v>
      </c>
      <c r="U29" s="28">
        <f t="shared" si="7"/>
        <v>0</v>
      </c>
      <c r="V29" s="12"/>
      <c r="W29" s="12"/>
      <c r="X29" s="12"/>
      <c r="Y29" s="12">
        <v>383.6</v>
      </c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</row>
    <row r="30" spans="1:52" ht="15">
      <c r="A30" s="9" t="s">
        <v>215</v>
      </c>
      <c r="B30" s="9">
        <v>1974</v>
      </c>
      <c r="C30" s="9">
        <v>45</v>
      </c>
      <c r="D30" s="9" t="s">
        <v>172</v>
      </c>
      <c r="E30" s="9" t="s">
        <v>186</v>
      </c>
      <c r="F30" s="9" t="s">
        <v>123</v>
      </c>
      <c r="G30" s="9" t="s">
        <v>162</v>
      </c>
      <c r="H30" s="9">
        <f t="shared" si="1"/>
        <v>2</v>
      </c>
      <c r="I30" s="12">
        <f t="shared" si="8"/>
        <v>1.099999999999966</v>
      </c>
      <c r="J30" s="26">
        <f t="shared" si="2"/>
        <v>362.6</v>
      </c>
      <c r="K30" s="24">
        <f t="shared" si="3"/>
        <v>363.7</v>
      </c>
      <c r="L30" s="12">
        <f t="shared" si="4"/>
        <v>362.6</v>
      </c>
      <c r="M30" s="12">
        <f t="shared" si="5"/>
        <v>0</v>
      </c>
      <c r="N30" s="12">
        <v>0</v>
      </c>
      <c r="O30" s="12">
        <f t="shared" si="9"/>
        <v>363.7</v>
      </c>
      <c r="P30" s="12"/>
      <c r="Q30" s="12"/>
      <c r="R30" s="12"/>
      <c r="S30" s="12"/>
      <c r="T30" s="12">
        <f t="shared" si="6"/>
        <v>363.15</v>
      </c>
      <c r="U30" s="28">
        <f t="shared" si="7"/>
        <v>0</v>
      </c>
      <c r="V30" s="12"/>
      <c r="W30" s="12"/>
      <c r="X30" s="12"/>
      <c r="Y30" s="12"/>
      <c r="Z30" s="12"/>
      <c r="AA30" s="12"/>
      <c r="AB30" s="12"/>
      <c r="AC30" s="12"/>
      <c r="AD30" s="12">
        <v>363.7</v>
      </c>
      <c r="AE30" s="12">
        <v>362.6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</row>
    <row r="31" spans="1:52" ht="15">
      <c r="A31" s="9" t="s">
        <v>160</v>
      </c>
      <c r="B31" s="9">
        <v>1969</v>
      </c>
      <c r="C31" s="9">
        <v>50</v>
      </c>
      <c r="D31" s="9" t="s">
        <v>172</v>
      </c>
      <c r="E31" s="9" t="s">
        <v>186</v>
      </c>
      <c r="F31" s="9" t="s">
        <v>123</v>
      </c>
      <c r="G31" s="9" t="s">
        <v>155</v>
      </c>
      <c r="H31" s="9">
        <f t="shared" si="1"/>
        <v>2</v>
      </c>
      <c r="I31" s="12">
        <f t="shared" si="8"/>
        <v>17.19999999999999</v>
      </c>
      <c r="J31" s="26">
        <f t="shared" si="2"/>
        <v>350.3</v>
      </c>
      <c r="K31" s="24">
        <f t="shared" si="3"/>
        <v>367.5</v>
      </c>
      <c r="L31" s="12">
        <f t="shared" si="4"/>
        <v>350.3</v>
      </c>
      <c r="M31" s="12">
        <f t="shared" si="5"/>
        <v>0</v>
      </c>
      <c r="N31" s="12">
        <f>IF(H31&gt;0,LARGE(V31:AC31,1),0)</f>
        <v>367.5</v>
      </c>
      <c r="O31" s="12">
        <f t="shared" si="9"/>
        <v>350.3</v>
      </c>
      <c r="P31" s="12"/>
      <c r="Q31" s="12"/>
      <c r="R31" s="12"/>
      <c r="S31" s="12"/>
      <c r="T31" s="12">
        <f t="shared" si="6"/>
        <v>358.9</v>
      </c>
      <c r="U31" s="28">
        <f t="shared" si="7"/>
        <v>0</v>
      </c>
      <c r="V31" s="12"/>
      <c r="W31" s="12"/>
      <c r="X31" s="12">
        <v>367.5</v>
      </c>
      <c r="Y31" s="12"/>
      <c r="Z31" s="12"/>
      <c r="AA31" s="12"/>
      <c r="AB31" s="12"/>
      <c r="AC31" s="12"/>
      <c r="AD31" s="12">
        <v>350.3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</row>
    <row r="32" spans="1:52" ht="15">
      <c r="A32" s="9" t="s">
        <v>178</v>
      </c>
      <c r="B32" s="9">
        <v>1969</v>
      </c>
      <c r="C32" s="9">
        <v>50</v>
      </c>
      <c r="D32" s="9" t="s">
        <v>172</v>
      </c>
      <c r="E32" s="9" t="s">
        <v>186</v>
      </c>
      <c r="F32" s="9" t="s">
        <v>123</v>
      </c>
      <c r="G32" s="9" t="s">
        <v>8</v>
      </c>
      <c r="H32" s="9">
        <f t="shared" si="1"/>
        <v>4</v>
      </c>
      <c r="I32" s="12">
        <f t="shared" si="8"/>
        <v>24.80000000000001</v>
      </c>
      <c r="J32" s="26">
        <f t="shared" si="2"/>
        <v>371.7</v>
      </c>
      <c r="K32" s="24">
        <f t="shared" si="3"/>
        <v>396.5</v>
      </c>
      <c r="L32" s="12">
        <f t="shared" si="4"/>
        <v>396</v>
      </c>
      <c r="M32" s="12">
        <f t="shared" si="5"/>
        <v>383.8</v>
      </c>
      <c r="N32" s="12">
        <f>IF(H32&gt;0,LARGE(V32:AC32,1),0)</f>
        <v>396.5</v>
      </c>
      <c r="O32" s="12">
        <f t="shared" si="9"/>
        <v>0</v>
      </c>
      <c r="P32" s="12"/>
      <c r="Q32" s="12"/>
      <c r="R32" s="12"/>
      <c r="S32" s="12"/>
      <c r="T32" s="12">
        <f t="shared" si="6"/>
        <v>387</v>
      </c>
      <c r="U32" s="28">
        <f t="shared" si="7"/>
        <v>392.09999999999997</v>
      </c>
      <c r="V32" s="12"/>
      <c r="W32" s="12"/>
      <c r="X32" s="12">
        <v>396.5</v>
      </c>
      <c r="Y32" s="12">
        <v>396</v>
      </c>
      <c r="Z32" s="12"/>
      <c r="AA32" s="12"/>
      <c r="AB32" s="12">
        <v>383.8</v>
      </c>
      <c r="AC32" s="12">
        <v>371.7</v>
      </c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</row>
    <row r="33" spans="1:52" ht="15">
      <c r="A33" s="9" t="s">
        <v>145</v>
      </c>
      <c r="B33" s="9">
        <v>1957</v>
      </c>
      <c r="C33" s="9">
        <v>62</v>
      </c>
      <c r="D33" s="9" t="s">
        <v>172</v>
      </c>
      <c r="E33" s="9" t="s">
        <v>146</v>
      </c>
      <c r="F33" s="9" t="s">
        <v>124</v>
      </c>
      <c r="G33" s="9" t="s">
        <v>68</v>
      </c>
      <c r="H33" s="9">
        <f t="shared" si="1"/>
        <v>5</v>
      </c>
      <c r="I33" s="12">
        <f t="shared" si="8"/>
        <v>29.19999999999999</v>
      </c>
      <c r="J33" s="26">
        <f t="shared" si="2"/>
        <v>357.1</v>
      </c>
      <c r="K33" s="24">
        <f t="shared" si="3"/>
        <v>386.3</v>
      </c>
      <c r="L33" s="12">
        <f t="shared" si="4"/>
        <v>382.2</v>
      </c>
      <c r="M33" s="12">
        <f t="shared" si="5"/>
        <v>374.7</v>
      </c>
      <c r="N33" s="12">
        <f>IF(H33&gt;0,LARGE(V33:AC33,1),0)</f>
        <v>386.3</v>
      </c>
      <c r="O33" s="12">
        <f t="shared" si="9"/>
        <v>0</v>
      </c>
      <c r="P33" s="12"/>
      <c r="Q33" s="12"/>
      <c r="R33" s="12"/>
      <c r="S33" s="12"/>
      <c r="T33" s="12">
        <f t="shared" si="6"/>
        <v>372.42</v>
      </c>
      <c r="U33" s="28">
        <f t="shared" si="7"/>
        <v>381.06666666666666</v>
      </c>
      <c r="V33" s="12">
        <v>361.8</v>
      </c>
      <c r="W33" s="12"/>
      <c r="X33" s="12"/>
      <c r="Y33" s="12"/>
      <c r="Z33" s="12">
        <v>357.1</v>
      </c>
      <c r="AA33" s="12">
        <v>386.3</v>
      </c>
      <c r="AB33" s="12">
        <v>374.7</v>
      </c>
      <c r="AC33" s="12">
        <v>382.2</v>
      </c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</row>
    <row r="34" spans="1:52" ht="15">
      <c r="A34" s="9" t="s">
        <v>217</v>
      </c>
      <c r="B34" s="9">
        <v>1957</v>
      </c>
      <c r="C34" s="9">
        <v>62</v>
      </c>
      <c r="D34" s="9" t="s">
        <v>172</v>
      </c>
      <c r="E34" s="9" t="s">
        <v>146</v>
      </c>
      <c r="F34" s="9" t="s">
        <v>124</v>
      </c>
      <c r="G34" s="9" t="s">
        <v>162</v>
      </c>
      <c r="H34" s="9">
        <f t="shared" si="1"/>
        <v>2</v>
      </c>
      <c r="I34" s="12">
        <f t="shared" si="8"/>
        <v>10.5</v>
      </c>
      <c r="J34" s="26">
        <f t="shared" si="2"/>
        <v>323.3</v>
      </c>
      <c r="K34" s="24">
        <f t="shared" si="3"/>
        <v>333.8</v>
      </c>
      <c r="L34" s="12">
        <f t="shared" si="4"/>
        <v>323.3</v>
      </c>
      <c r="M34" s="12">
        <f t="shared" si="5"/>
        <v>0</v>
      </c>
      <c r="N34" s="12">
        <v>0</v>
      </c>
      <c r="O34" s="12">
        <f t="shared" si="9"/>
        <v>333.8</v>
      </c>
      <c r="P34" s="12"/>
      <c r="Q34" s="12"/>
      <c r="R34" s="12"/>
      <c r="S34" s="12"/>
      <c r="T34" s="12">
        <f t="shared" si="6"/>
        <v>328.55</v>
      </c>
      <c r="U34" s="28">
        <f t="shared" si="7"/>
        <v>0</v>
      </c>
      <c r="V34" s="12"/>
      <c r="W34" s="12"/>
      <c r="X34" s="12"/>
      <c r="Y34" s="12"/>
      <c r="Z34" s="12"/>
      <c r="AA34" s="12"/>
      <c r="AB34" s="12"/>
      <c r="AC34" s="12"/>
      <c r="AD34" s="12">
        <v>323.3</v>
      </c>
      <c r="AE34" s="12">
        <v>333.8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Ing. Peter Mlynarčík</dc:creator>
  <cp:keywords/>
  <dc:description/>
  <cp:lastModifiedBy>Mlynarčík Peter</cp:lastModifiedBy>
  <cp:lastPrinted>2019-11-19T08:48:25Z</cp:lastPrinted>
  <dcterms:created xsi:type="dcterms:W3CDTF">2019-03-06T16:47:16Z</dcterms:created>
  <dcterms:modified xsi:type="dcterms:W3CDTF">2019-11-19T08:48:58Z</dcterms:modified>
  <cp:category/>
  <cp:version/>
  <cp:contentType/>
  <cp:contentStatus/>
</cp:coreProperties>
</file>